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0" yWindow="3930" windowWidth="14340" windowHeight="3015" activeTab="0"/>
  </bookViews>
  <sheets>
    <sheet name="Notice" sheetId="1" r:id="rId1"/>
    <sheet name="Synthese" sheetId="2" r:id="rId2"/>
    <sheet name="Donnees" sheetId="3" r:id="rId3"/>
  </sheets>
  <definedNames>
    <definedName name="_xlfn.COUNTIFS" hidden="1">#NAME?</definedName>
    <definedName name="CodeActivation">'Notice'!$F$52</definedName>
    <definedName name="_xlnm.Print_Titles" localSheetId="1">'Synthese'!$1:$4</definedName>
    <definedName name="RechercheDate">'Synthese'!$B65536:$M624</definedName>
    <definedName name="RepertoireTemp">'Notice'!$F$54</definedName>
    <definedName name="_xlnm.Print_Area" localSheetId="0">'Notice'!$A$1:$AG$16</definedName>
  </definedNames>
  <calcPr fullCalcOnLoad="1"/>
</workbook>
</file>

<file path=xl/comments1.xml><?xml version="1.0" encoding="utf-8"?>
<comments xmlns="http://schemas.openxmlformats.org/spreadsheetml/2006/main">
  <authors>
    <author>Sylvain BESSOT</author>
  </authors>
  <commentList>
    <comment ref="B14" authorId="0">
      <text>
        <r>
          <rPr>
            <b/>
            <sz val="9"/>
            <rFont val="Tahoma"/>
            <family val="2"/>
          </rPr>
          <t>PointHour :</t>
        </r>
        <r>
          <rPr>
            <sz val="9"/>
            <rFont val="Tahoma"/>
            <family val="2"/>
          </rPr>
          <t xml:space="preserve">
Les coloris et la mise en forme sont modifiables</t>
        </r>
      </text>
    </comment>
    <comment ref="F54" authorId="0">
      <text>
        <r>
          <rPr>
            <b/>
            <sz val="9"/>
            <rFont val="Tahoma"/>
            <family val="2"/>
          </rPr>
          <t>PointHour :
Indiquez votre répertoire de travail temporaire</t>
        </r>
        <r>
          <rPr>
            <sz val="9"/>
            <rFont val="Tahoma"/>
            <family val="2"/>
          </rPr>
          <t xml:space="preserve">
Ex : c:\temp\</t>
        </r>
      </text>
    </comment>
    <comment ref="F52" authorId="0">
      <text>
        <r>
          <rPr>
            <b/>
            <sz val="9"/>
            <rFont val="Tahoma"/>
            <family val="2"/>
          </rPr>
          <t>PointHour :
Indiquez votre code d'activation PointHour</t>
        </r>
        <r>
          <rPr>
            <sz val="9"/>
            <rFont val="Tahoma"/>
            <family val="2"/>
          </rPr>
          <t xml:space="preserve">
</t>
        </r>
      </text>
    </comment>
  </commentList>
</comments>
</file>

<file path=xl/comments2.xml><?xml version="1.0" encoding="utf-8"?>
<comments xmlns="http://schemas.openxmlformats.org/spreadsheetml/2006/main">
  <authors>
    <author>Sylvain BESSOT</author>
  </authors>
  <commentList>
    <comment ref="I7" authorId="0">
      <text>
        <r>
          <rPr>
            <b/>
            <sz val="9"/>
            <rFont val="Tahoma"/>
            <family val="2"/>
          </rPr>
          <t>PointHour :
Nombre heures thérique journée</t>
        </r>
        <r>
          <rPr>
            <sz val="9"/>
            <rFont val="Tahoma"/>
            <family val="2"/>
          </rPr>
          <t xml:space="preserve">
(facultatif, prend celui de la semaine par défaut)
</t>
        </r>
      </text>
    </comment>
    <comment ref="F5" authorId="0">
      <text>
        <r>
          <rPr>
            <b/>
            <sz val="9"/>
            <rFont val="Tahoma"/>
            <family val="2"/>
          </rPr>
          <t>PointHour :
Pause minimum entre midi (1=1Heure, 0,5=1/2h)</t>
        </r>
      </text>
    </comment>
    <comment ref="L5" authorId="0">
      <text>
        <r>
          <rPr>
            <b/>
            <sz val="9"/>
            <rFont val="Tahoma"/>
            <family val="2"/>
          </rPr>
          <t>PointHour :</t>
        </r>
        <r>
          <rPr>
            <sz val="9"/>
            <rFont val="Tahoma"/>
            <family val="2"/>
          </rPr>
          <t xml:space="preserve">
Pause obligatoire déduite</t>
        </r>
      </text>
    </comment>
    <comment ref="F17" authorId="0">
      <text>
        <r>
          <rPr>
            <b/>
            <sz val="9"/>
            <rFont val="Tahoma"/>
            <family val="2"/>
          </rPr>
          <t>PointHour :
Pause minimum entre midi (1=1Heure, 0,5=1/2h)</t>
        </r>
      </text>
    </comment>
    <comment ref="I19" authorId="0">
      <text>
        <r>
          <rPr>
            <b/>
            <sz val="9"/>
            <rFont val="Tahoma"/>
            <family val="2"/>
          </rPr>
          <t>PointHour :
Nombre heures thérique journée</t>
        </r>
        <r>
          <rPr>
            <sz val="9"/>
            <rFont val="Tahoma"/>
            <family val="2"/>
          </rPr>
          <t xml:space="preserve">
(facultatif, prend celui de la semaine par défaut)
</t>
        </r>
      </text>
    </comment>
    <comment ref="I31" authorId="0">
      <text>
        <r>
          <rPr>
            <b/>
            <sz val="9"/>
            <rFont val="Tahoma"/>
            <family val="2"/>
          </rPr>
          <t>PointHour :
Nombre heures thérique journée</t>
        </r>
        <r>
          <rPr>
            <sz val="9"/>
            <rFont val="Tahoma"/>
            <family val="2"/>
          </rPr>
          <t xml:space="preserve">
(facultatif, prend celui de la semaine par défaut)
</t>
        </r>
      </text>
    </comment>
    <comment ref="I43" authorId="0">
      <text>
        <r>
          <rPr>
            <b/>
            <sz val="9"/>
            <rFont val="Tahoma"/>
            <family val="2"/>
          </rPr>
          <t>PointHour :
Nombre heures thérique journée</t>
        </r>
        <r>
          <rPr>
            <sz val="9"/>
            <rFont val="Tahoma"/>
            <family val="2"/>
          </rPr>
          <t xml:space="preserve">
(facultatif, prend celui de la semaine par défaut)
</t>
        </r>
      </text>
    </comment>
    <comment ref="I55" authorId="0">
      <text>
        <r>
          <rPr>
            <b/>
            <sz val="9"/>
            <rFont val="Tahoma"/>
            <family val="2"/>
          </rPr>
          <t>PointHour :
Nombre heures thérique journée</t>
        </r>
        <r>
          <rPr>
            <sz val="9"/>
            <rFont val="Tahoma"/>
            <family val="2"/>
          </rPr>
          <t xml:space="preserve">
(facultatif, prend celui de la semaine par défaut)
</t>
        </r>
      </text>
    </comment>
    <comment ref="I67" authorId="0">
      <text>
        <r>
          <rPr>
            <b/>
            <sz val="9"/>
            <rFont val="Tahoma"/>
            <family val="2"/>
          </rPr>
          <t>PointHour :
Nombre heures thérique journée</t>
        </r>
        <r>
          <rPr>
            <sz val="9"/>
            <rFont val="Tahoma"/>
            <family val="2"/>
          </rPr>
          <t xml:space="preserve">
(facultatif, prend celui de la semaine par défaut)
</t>
        </r>
      </text>
    </comment>
    <comment ref="I79" authorId="0">
      <text>
        <r>
          <rPr>
            <b/>
            <sz val="9"/>
            <rFont val="Tahoma"/>
            <family val="2"/>
          </rPr>
          <t>PointHour :
Nombre heures thérique journée</t>
        </r>
        <r>
          <rPr>
            <sz val="9"/>
            <rFont val="Tahoma"/>
            <family val="2"/>
          </rPr>
          <t xml:space="preserve">
(facultatif, prend celui de la semaine par défaut)
</t>
        </r>
      </text>
    </comment>
    <comment ref="I91" authorId="0">
      <text>
        <r>
          <rPr>
            <b/>
            <sz val="9"/>
            <rFont val="Tahoma"/>
            <family val="2"/>
          </rPr>
          <t>PointHour :
Nombre heures thérique journée</t>
        </r>
        <r>
          <rPr>
            <sz val="9"/>
            <rFont val="Tahoma"/>
            <family val="2"/>
          </rPr>
          <t xml:space="preserve">
(facultatif, prend celui de la semaine par défaut)
</t>
        </r>
      </text>
    </comment>
    <comment ref="I103" authorId="0">
      <text>
        <r>
          <rPr>
            <b/>
            <sz val="9"/>
            <rFont val="Tahoma"/>
            <family val="2"/>
          </rPr>
          <t>PointHour :
Nombre heures thérique journée</t>
        </r>
        <r>
          <rPr>
            <sz val="9"/>
            <rFont val="Tahoma"/>
            <family val="2"/>
          </rPr>
          <t xml:space="preserve">
(facultatif, prend celui de la semaine par défaut)
</t>
        </r>
      </text>
    </comment>
    <comment ref="I115" authorId="0">
      <text>
        <r>
          <rPr>
            <b/>
            <sz val="9"/>
            <rFont val="Tahoma"/>
            <family val="2"/>
          </rPr>
          <t>PointHour :
Nombre heures thérique journée</t>
        </r>
        <r>
          <rPr>
            <sz val="9"/>
            <rFont val="Tahoma"/>
            <family val="2"/>
          </rPr>
          <t xml:space="preserve">
(facultatif, prend celui de la semaine par défaut)
</t>
        </r>
      </text>
    </comment>
    <comment ref="I127" authorId="0">
      <text>
        <r>
          <rPr>
            <b/>
            <sz val="9"/>
            <rFont val="Tahoma"/>
            <family val="2"/>
          </rPr>
          <t>PointHour :
Nombre heures thérique journée</t>
        </r>
        <r>
          <rPr>
            <sz val="9"/>
            <rFont val="Tahoma"/>
            <family val="2"/>
          </rPr>
          <t xml:space="preserve">
(facultatif, prend celui de la semaine par défaut)
</t>
        </r>
      </text>
    </comment>
    <comment ref="I139" authorId="0">
      <text>
        <r>
          <rPr>
            <b/>
            <sz val="9"/>
            <rFont val="Tahoma"/>
            <family val="2"/>
          </rPr>
          <t>PointHour :
Nombre heures thérique journée</t>
        </r>
        <r>
          <rPr>
            <sz val="9"/>
            <rFont val="Tahoma"/>
            <family val="2"/>
          </rPr>
          <t xml:space="preserve">
(facultatif, prend celui de la semaine par défaut)
</t>
        </r>
      </text>
    </comment>
    <comment ref="I151" authorId="0">
      <text>
        <r>
          <rPr>
            <b/>
            <sz val="9"/>
            <rFont val="Tahoma"/>
            <family val="2"/>
          </rPr>
          <t>PointHour :
Nombre heures thérique journée</t>
        </r>
        <r>
          <rPr>
            <sz val="9"/>
            <rFont val="Tahoma"/>
            <family val="2"/>
          </rPr>
          <t xml:space="preserve">
(facultatif, prend celui de la semaine par défaut)
</t>
        </r>
      </text>
    </comment>
    <comment ref="I163" authorId="0">
      <text>
        <r>
          <rPr>
            <b/>
            <sz val="9"/>
            <rFont val="Tahoma"/>
            <family val="2"/>
          </rPr>
          <t>PointHour :
Nombre heures thérique journée</t>
        </r>
        <r>
          <rPr>
            <sz val="9"/>
            <rFont val="Tahoma"/>
            <family val="2"/>
          </rPr>
          <t xml:space="preserve">
(facultatif, prend celui de la semaine par défaut)
</t>
        </r>
      </text>
    </comment>
    <comment ref="I175" authorId="0">
      <text>
        <r>
          <rPr>
            <b/>
            <sz val="9"/>
            <rFont val="Tahoma"/>
            <family val="2"/>
          </rPr>
          <t>PointHour :
Nombre heures thérique journée</t>
        </r>
        <r>
          <rPr>
            <sz val="9"/>
            <rFont val="Tahoma"/>
            <family val="2"/>
          </rPr>
          <t xml:space="preserve">
(facultatif, prend celui de la semaine par défaut)
</t>
        </r>
      </text>
    </comment>
    <comment ref="I187" authorId="0">
      <text>
        <r>
          <rPr>
            <b/>
            <sz val="9"/>
            <rFont val="Tahoma"/>
            <family val="2"/>
          </rPr>
          <t>PointHour :
Nombre heures thérique journée</t>
        </r>
        <r>
          <rPr>
            <sz val="9"/>
            <rFont val="Tahoma"/>
            <family val="2"/>
          </rPr>
          <t xml:space="preserve">
(facultatif, prend celui de la semaine par défaut)
</t>
        </r>
      </text>
    </comment>
    <comment ref="I199" authorId="0">
      <text>
        <r>
          <rPr>
            <b/>
            <sz val="9"/>
            <rFont val="Tahoma"/>
            <family val="2"/>
          </rPr>
          <t>PointHour :
Nombre heures thérique journée</t>
        </r>
        <r>
          <rPr>
            <sz val="9"/>
            <rFont val="Tahoma"/>
            <family val="2"/>
          </rPr>
          <t xml:space="preserve">
(facultatif, prend celui de la semaine par défaut)
</t>
        </r>
      </text>
    </comment>
    <comment ref="I211" authorId="0">
      <text>
        <r>
          <rPr>
            <b/>
            <sz val="9"/>
            <rFont val="Tahoma"/>
            <family val="2"/>
          </rPr>
          <t>PointHour :
Nombre heures thérique journée</t>
        </r>
        <r>
          <rPr>
            <sz val="9"/>
            <rFont val="Tahoma"/>
            <family val="2"/>
          </rPr>
          <t xml:space="preserve">
(facultatif, prend celui de la semaine par défaut)
</t>
        </r>
      </text>
    </comment>
    <comment ref="I223" authorId="0">
      <text>
        <r>
          <rPr>
            <b/>
            <sz val="9"/>
            <rFont val="Tahoma"/>
            <family val="2"/>
          </rPr>
          <t>PointHour :
Nombre heures thérique journée</t>
        </r>
        <r>
          <rPr>
            <sz val="9"/>
            <rFont val="Tahoma"/>
            <family val="2"/>
          </rPr>
          <t xml:space="preserve">
(facultatif, prend celui de la semaine par défaut)
</t>
        </r>
      </text>
    </comment>
    <comment ref="I235" authorId="0">
      <text>
        <r>
          <rPr>
            <b/>
            <sz val="9"/>
            <rFont val="Tahoma"/>
            <family val="2"/>
          </rPr>
          <t>PointHour :
Nombre heures thérique journée</t>
        </r>
        <r>
          <rPr>
            <sz val="9"/>
            <rFont val="Tahoma"/>
            <family val="2"/>
          </rPr>
          <t xml:space="preserve">
(facultatif, prend celui de la semaine par défaut)
</t>
        </r>
      </text>
    </comment>
    <comment ref="I247" authorId="0">
      <text>
        <r>
          <rPr>
            <b/>
            <sz val="9"/>
            <rFont val="Tahoma"/>
            <family val="2"/>
          </rPr>
          <t>PointHour :
Nombre heures thérique journée</t>
        </r>
        <r>
          <rPr>
            <sz val="9"/>
            <rFont val="Tahoma"/>
            <family val="2"/>
          </rPr>
          <t xml:space="preserve">
(facultatif, prend celui de la semaine par défaut)
</t>
        </r>
      </text>
    </comment>
    <comment ref="I259" authorId="0">
      <text>
        <r>
          <rPr>
            <b/>
            <sz val="9"/>
            <rFont val="Tahoma"/>
            <family val="2"/>
          </rPr>
          <t>PointHour :
Nombre heures thérique journée</t>
        </r>
        <r>
          <rPr>
            <sz val="9"/>
            <rFont val="Tahoma"/>
            <family val="2"/>
          </rPr>
          <t xml:space="preserve">
(facultatif, prend celui de la semaine par défaut)
</t>
        </r>
      </text>
    </comment>
    <comment ref="I271" authorId="0">
      <text>
        <r>
          <rPr>
            <b/>
            <sz val="9"/>
            <rFont val="Tahoma"/>
            <family val="2"/>
          </rPr>
          <t>PointHour :
Nombre heures thérique journée</t>
        </r>
        <r>
          <rPr>
            <sz val="9"/>
            <rFont val="Tahoma"/>
            <family val="2"/>
          </rPr>
          <t xml:space="preserve">
(facultatif, prend celui de la semaine par défaut)
</t>
        </r>
      </text>
    </comment>
    <comment ref="I283" authorId="0">
      <text>
        <r>
          <rPr>
            <b/>
            <sz val="9"/>
            <rFont val="Tahoma"/>
            <family val="2"/>
          </rPr>
          <t>PointHour :
Nombre heures thérique journée</t>
        </r>
        <r>
          <rPr>
            <sz val="9"/>
            <rFont val="Tahoma"/>
            <family val="2"/>
          </rPr>
          <t xml:space="preserve">
(facultatif, prend celui de la semaine par défaut)
</t>
        </r>
      </text>
    </comment>
    <comment ref="I295" authorId="0">
      <text>
        <r>
          <rPr>
            <b/>
            <sz val="9"/>
            <rFont val="Tahoma"/>
            <family val="2"/>
          </rPr>
          <t>PointHour :
Nombre heures thérique journée</t>
        </r>
        <r>
          <rPr>
            <sz val="9"/>
            <rFont val="Tahoma"/>
            <family val="2"/>
          </rPr>
          <t xml:space="preserve">
(facultatif, prend celui de la semaine par défaut)
</t>
        </r>
      </text>
    </comment>
    <comment ref="I307" authorId="0">
      <text>
        <r>
          <rPr>
            <b/>
            <sz val="9"/>
            <rFont val="Tahoma"/>
            <family val="2"/>
          </rPr>
          <t>PointHour :
Nombre heures thérique journée</t>
        </r>
        <r>
          <rPr>
            <sz val="9"/>
            <rFont val="Tahoma"/>
            <family val="2"/>
          </rPr>
          <t xml:space="preserve">
(facultatif, prend celui de la semaine par défaut)
</t>
        </r>
      </text>
    </comment>
    <comment ref="I319" authorId="0">
      <text>
        <r>
          <rPr>
            <b/>
            <sz val="9"/>
            <rFont val="Tahoma"/>
            <family val="2"/>
          </rPr>
          <t>PointHour :
Nombre heures thérique journée</t>
        </r>
        <r>
          <rPr>
            <sz val="9"/>
            <rFont val="Tahoma"/>
            <family val="2"/>
          </rPr>
          <t xml:space="preserve">
(facultatif, prend celui de la semaine par défaut)
</t>
        </r>
      </text>
    </comment>
    <comment ref="I331" authorId="0">
      <text>
        <r>
          <rPr>
            <b/>
            <sz val="9"/>
            <rFont val="Tahoma"/>
            <family val="2"/>
          </rPr>
          <t>PointHour :
Nombre heures thérique journée</t>
        </r>
        <r>
          <rPr>
            <sz val="9"/>
            <rFont val="Tahoma"/>
            <family val="2"/>
          </rPr>
          <t xml:space="preserve">
(facultatif, prend celui de la semaine par défaut)
</t>
        </r>
      </text>
    </comment>
    <comment ref="I343" authorId="0">
      <text>
        <r>
          <rPr>
            <b/>
            <sz val="9"/>
            <rFont val="Tahoma"/>
            <family val="2"/>
          </rPr>
          <t>PointHour :
Nombre heures thérique journée</t>
        </r>
        <r>
          <rPr>
            <sz val="9"/>
            <rFont val="Tahoma"/>
            <family val="2"/>
          </rPr>
          <t xml:space="preserve">
(facultatif, prend celui de la semaine par défaut)
</t>
        </r>
      </text>
    </comment>
    <comment ref="I355" authorId="0">
      <text>
        <r>
          <rPr>
            <b/>
            <sz val="9"/>
            <rFont val="Tahoma"/>
            <family val="2"/>
          </rPr>
          <t>PointHour :
Nombre heures thérique journée</t>
        </r>
        <r>
          <rPr>
            <sz val="9"/>
            <rFont val="Tahoma"/>
            <family val="2"/>
          </rPr>
          <t xml:space="preserve">
(facultatif, prend celui de la semaine par défaut)
</t>
        </r>
      </text>
    </comment>
    <comment ref="I367" authorId="0">
      <text>
        <r>
          <rPr>
            <b/>
            <sz val="9"/>
            <rFont val="Tahoma"/>
            <family val="2"/>
          </rPr>
          <t>PointHour :
Nombre heures thérique journée</t>
        </r>
        <r>
          <rPr>
            <sz val="9"/>
            <rFont val="Tahoma"/>
            <family val="2"/>
          </rPr>
          <t xml:space="preserve">
(facultatif, prend celui de la semaine par défaut)
</t>
        </r>
      </text>
    </comment>
    <comment ref="I379" authorId="0">
      <text>
        <r>
          <rPr>
            <b/>
            <sz val="9"/>
            <rFont val="Tahoma"/>
            <family val="2"/>
          </rPr>
          <t>PointHour :
Nombre heures thérique journée</t>
        </r>
        <r>
          <rPr>
            <sz val="9"/>
            <rFont val="Tahoma"/>
            <family val="2"/>
          </rPr>
          <t xml:space="preserve">
(facultatif, prend celui de la semaine par défaut)
</t>
        </r>
      </text>
    </comment>
    <comment ref="I391" authorId="0">
      <text>
        <r>
          <rPr>
            <b/>
            <sz val="9"/>
            <rFont val="Tahoma"/>
            <family val="2"/>
          </rPr>
          <t>PointHour :
Nombre heures thérique journée</t>
        </r>
        <r>
          <rPr>
            <sz val="9"/>
            <rFont val="Tahoma"/>
            <family val="2"/>
          </rPr>
          <t xml:space="preserve">
(facultatif, prend celui de la semaine par défaut)
</t>
        </r>
      </text>
    </comment>
    <comment ref="I403" authorId="0">
      <text>
        <r>
          <rPr>
            <b/>
            <sz val="9"/>
            <rFont val="Tahoma"/>
            <family val="2"/>
          </rPr>
          <t>PointHour :
Nombre heures thérique journée</t>
        </r>
        <r>
          <rPr>
            <sz val="9"/>
            <rFont val="Tahoma"/>
            <family val="2"/>
          </rPr>
          <t xml:space="preserve">
(facultatif, prend celui de la semaine par défaut)
</t>
        </r>
      </text>
    </comment>
    <comment ref="I415" authorId="0">
      <text>
        <r>
          <rPr>
            <b/>
            <sz val="9"/>
            <rFont val="Tahoma"/>
            <family val="2"/>
          </rPr>
          <t>PointHour :
Nombre heures thérique journée</t>
        </r>
        <r>
          <rPr>
            <sz val="9"/>
            <rFont val="Tahoma"/>
            <family val="2"/>
          </rPr>
          <t xml:space="preserve">
(facultatif, prend celui de la semaine par défaut)
</t>
        </r>
      </text>
    </comment>
    <comment ref="I427" authorId="0">
      <text>
        <r>
          <rPr>
            <b/>
            <sz val="9"/>
            <rFont val="Tahoma"/>
            <family val="2"/>
          </rPr>
          <t>PointHour :
Nombre heures thérique journée</t>
        </r>
        <r>
          <rPr>
            <sz val="9"/>
            <rFont val="Tahoma"/>
            <family val="2"/>
          </rPr>
          <t xml:space="preserve">
(facultatif, prend celui de la semaine par défaut)
</t>
        </r>
      </text>
    </comment>
    <comment ref="I439" authorId="0">
      <text>
        <r>
          <rPr>
            <b/>
            <sz val="9"/>
            <rFont val="Tahoma"/>
            <family val="2"/>
          </rPr>
          <t>PointHour :
Nombre heures thérique journée</t>
        </r>
        <r>
          <rPr>
            <sz val="9"/>
            <rFont val="Tahoma"/>
            <family val="2"/>
          </rPr>
          <t xml:space="preserve">
(facultatif, prend celui de la semaine par défaut)
</t>
        </r>
      </text>
    </comment>
    <comment ref="I451" authorId="0">
      <text>
        <r>
          <rPr>
            <b/>
            <sz val="9"/>
            <rFont val="Tahoma"/>
            <family val="2"/>
          </rPr>
          <t>PointHour :
Nombre heures thérique journée</t>
        </r>
        <r>
          <rPr>
            <sz val="9"/>
            <rFont val="Tahoma"/>
            <family val="2"/>
          </rPr>
          <t xml:space="preserve">
(facultatif, prend celui de la semaine par défaut)
</t>
        </r>
      </text>
    </comment>
    <comment ref="I463" authorId="0">
      <text>
        <r>
          <rPr>
            <b/>
            <sz val="9"/>
            <rFont val="Tahoma"/>
            <family val="2"/>
          </rPr>
          <t>PointHour :
Nombre heures thérique journée</t>
        </r>
        <r>
          <rPr>
            <sz val="9"/>
            <rFont val="Tahoma"/>
            <family val="2"/>
          </rPr>
          <t xml:space="preserve">
(facultatif, prend celui de la semaine par défaut)
</t>
        </r>
      </text>
    </comment>
    <comment ref="I475" authorId="0">
      <text>
        <r>
          <rPr>
            <b/>
            <sz val="9"/>
            <rFont val="Tahoma"/>
            <family val="2"/>
          </rPr>
          <t>PointHour :
Nombre heures thérique journée</t>
        </r>
        <r>
          <rPr>
            <sz val="9"/>
            <rFont val="Tahoma"/>
            <family val="2"/>
          </rPr>
          <t xml:space="preserve">
(facultatif, prend celui de la semaine par défaut)
</t>
        </r>
      </text>
    </comment>
    <comment ref="I487" authorId="0">
      <text>
        <r>
          <rPr>
            <b/>
            <sz val="9"/>
            <rFont val="Tahoma"/>
            <family val="2"/>
          </rPr>
          <t>PointHour :
Nombre heures thérique journée</t>
        </r>
        <r>
          <rPr>
            <sz val="9"/>
            <rFont val="Tahoma"/>
            <family val="2"/>
          </rPr>
          <t xml:space="preserve">
(facultatif, prend celui de la semaine par défaut)
</t>
        </r>
      </text>
    </comment>
    <comment ref="I499" authorId="0">
      <text>
        <r>
          <rPr>
            <b/>
            <sz val="9"/>
            <rFont val="Tahoma"/>
            <family val="2"/>
          </rPr>
          <t>PointHour :
Nombre heures thérique journée</t>
        </r>
        <r>
          <rPr>
            <sz val="9"/>
            <rFont val="Tahoma"/>
            <family val="2"/>
          </rPr>
          <t xml:space="preserve">
(facultatif, prend celui de la semaine par défaut)
</t>
        </r>
      </text>
    </comment>
    <comment ref="I511" authorId="0">
      <text>
        <r>
          <rPr>
            <b/>
            <sz val="9"/>
            <rFont val="Tahoma"/>
            <family val="2"/>
          </rPr>
          <t>PointHour :
Nombre heures thérique journée</t>
        </r>
        <r>
          <rPr>
            <sz val="9"/>
            <rFont val="Tahoma"/>
            <family val="2"/>
          </rPr>
          <t xml:space="preserve">
(facultatif, prend celui de la semaine par défaut)
</t>
        </r>
      </text>
    </comment>
    <comment ref="I523" authorId="0">
      <text>
        <r>
          <rPr>
            <b/>
            <sz val="9"/>
            <rFont val="Tahoma"/>
            <family val="2"/>
          </rPr>
          <t>PointHour :
Nombre heures thérique journée</t>
        </r>
        <r>
          <rPr>
            <sz val="9"/>
            <rFont val="Tahoma"/>
            <family val="2"/>
          </rPr>
          <t xml:space="preserve">
(facultatif, prend celui de la semaine par défaut)
</t>
        </r>
      </text>
    </comment>
    <comment ref="I535" authorId="0">
      <text>
        <r>
          <rPr>
            <b/>
            <sz val="9"/>
            <rFont val="Tahoma"/>
            <family val="2"/>
          </rPr>
          <t>PointHour :
Nombre heures thérique journée</t>
        </r>
        <r>
          <rPr>
            <sz val="9"/>
            <rFont val="Tahoma"/>
            <family val="2"/>
          </rPr>
          <t xml:space="preserve">
(facultatif, prend celui de la semaine par défaut)
</t>
        </r>
      </text>
    </comment>
    <comment ref="I547" authorId="0">
      <text>
        <r>
          <rPr>
            <b/>
            <sz val="9"/>
            <rFont val="Tahoma"/>
            <family val="2"/>
          </rPr>
          <t>PointHour :
Nombre heures thérique journée</t>
        </r>
        <r>
          <rPr>
            <sz val="9"/>
            <rFont val="Tahoma"/>
            <family val="2"/>
          </rPr>
          <t xml:space="preserve">
(facultatif, prend celui de la semaine par défaut)
</t>
        </r>
      </text>
    </comment>
    <comment ref="I559" authorId="0">
      <text>
        <r>
          <rPr>
            <b/>
            <sz val="9"/>
            <rFont val="Tahoma"/>
            <family val="2"/>
          </rPr>
          <t>PointHour :
Nombre heures thérique journée</t>
        </r>
        <r>
          <rPr>
            <sz val="9"/>
            <rFont val="Tahoma"/>
            <family val="2"/>
          </rPr>
          <t xml:space="preserve">
(facultatif, prend celui de la semaine par défaut)
</t>
        </r>
      </text>
    </comment>
    <comment ref="I571" authorId="0">
      <text>
        <r>
          <rPr>
            <b/>
            <sz val="9"/>
            <rFont val="Tahoma"/>
            <family val="2"/>
          </rPr>
          <t>PointHour :
Nombre heures thérique journée</t>
        </r>
        <r>
          <rPr>
            <sz val="9"/>
            <rFont val="Tahoma"/>
            <family val="2"/>
          </rPr>
          <t xml:space="preserve">
(facultatif, prend celui de la semaine par défaut)
</t>
        </r>
      </text>
    </comment>
    <comment ref="I583" authorId="0">
      <text>
        <r>
          <rPr>
            <b/>
            <sz val="9"/>
            <rFont val="Tahoma"/>
            <family val="2"/>
          </rPr>
          <t>PointHour :
Nombre heures thérique journée</t>
        </r>
        <r>
          <rPr>
            <sz val="9"/>
            <rFont val="Tahoma"/>
            <family val="2"/>
          </rPr>
          <t xml:space="preserve">
(facultatif, prend celui de la semaine par défaut)
</t>
        </r>
      </text>
    </comment>
    <comment ref="I595" authorId="0">
      <text>
        <r>
          <rPr>
            <b/>
            <sz val="9"/>
            <rFont val="Tahoma"/>
            <family val="2"/>
          </rPr>
          <t>PointHour :
Nombre heures thérique journée</t>
        </r>
        <r>
          <rPr>
            <sz val="9"/>
            <rFont val="Tahoma"/>
            <family val="2"/>
          </rPr>
          <t xml:space="preserve">
(facultatif, prend celui de la semaine par défaut)
</t>
        </r>
      </text>
    </comment>
    <comment ref="I607" authorId="0">
      <text>
        <r>
          <rPr>
            <b/>
            <sz val="9"/>
            <rFont val="Tahoma"/>
            <family val="2"/>
          </rPr>
          <t>PointHour :
Nombre heures thérique journée</t>
        </r>
        <r>
          <rPr>
            <sz val="9"/>
            <rFont val="Tahoma"/>
            <family val="2"/>
          </rPr>
          <t xml:space="preserve">
(facultatif, prend celui de la semaine par défaut)
</t>
        </r>
      </text>
    </comment>
    <comment ref="I619" authorId="0">
      <text>
        <r>
          <rPr>
            <b/>
            <sz val="9"/>
            <rFont val="Tahoma"/>
            <family val="2"/>
          </rPr>
          <t>PointHour :
Nombre heures thérique journée</t>
        </r>
        <r>
          <rPr>
            <sz val="9"/>
            <rFont val="Tahoma"/>
            <family val="2"/>
          </rPr>
          <t xml:space="preserve">
(facultatif, prend celui de la semaine par défaut)
</t>
        </r>
      </text>
    </comment>
    <comment ref="F29" authorId="0">
      <text>
        <r>
          <rPr>
            <b/>
            <sz val="9"/>
            <rFont val="Tahoma"/>
            <family val="2"/>
          </rPr>
          <t>PointHour :
Pause minimum entre midi (1=1Heure, 0,5=1/2h)</t>
        </r>
      </text>
    </comment>
    <comment ref="F41" authorId="0">
      <text>
        <r>
          <rPr>
            <b/>
            <sz val="9"/>
            <rFont val="Tahoma"/>
            <family val="2"/>
          </rPr>
          <t>PointHour :
Pause minimum entre midi (1=1Heure, 0,5=1/2h)</t>
        </r>
      </text>
    </comment>
    <comment ref="F53" authorId="0">
      <text>
        <r>
          <rPr>
            <b/>
            <sz val="9"/>
            <rFont val="Tahoma"/>
            <family val="2"/>
          </rPr>
          <t>PointHour :
Pause minimum entre midi (1=1Heure, 0,5=1/2h)</t>
        </r>
      </text>
    </comment>
    <comment ref="F65" authorId="0">
      <text>
        <r>
          <rPr>
            <b/>
            <sz val="9"/>
            <rFont val="Tahoma"/>
            <family val="2"/>
          </rPr>
          <t>PointHour :
Pause minimum entre midi (1=1Heure, 0,5=1/2h)</t>
        </r>
      </text>
    </comment>
    <comment ref="F77" authorId="0">
      <text>
        <r>
          <rPr>
            <b/>
            <sz val="9"/>
            <rFont val="Tahoma"/>
            <family val="2"/>
          </rPr>
          <t>PointHour :
Pause minimum entre midi (1=1Heure, 0,5=1/2h)</t>
        </r>
      </text>
    </comment>
    <comment ref="F89" authorId="0">
      <text>
        <r>
          <rPr>
            <b/>
            <sz val="9"/>
            <rFont val="Tahoma"/>
            <family val="2"/>
          </rPr>
          <t>PointHour :
Pause minimum entre midi (1=1Heure, 0,5=1/2h)</t>
        </r>
      </text>
    </comment>
    <comment ref="F101" authorId="0">
      <text>
        <r>
          <rPr>
            <b/>
            <sz val="9"/>
            <rFont val="Tahoma"/>
            <family val="2"/>
          </rPr>
          <t>PointHour :
Pause minimum entre midi (1=1Heure, 0,5=1/2h)</t>
        </r>
      </text>
    </comment>
    <comment ref="F113" authorId="0">
      <text>
        <r>
          <rPr>
            <b/>
            <sz val="9"/>
            <rFont val="Tahoma"/>
            <family val="2"/>
          </rPr>
          <t>PointHour :
Pause minimum entre midi (1=1Heure, 0,5=1/2h)</t>
        </r>
      </text>
    </comment>
    <comment ref="F125" authorId="0">
      <text>
        <r>
          <rPr>
            <b/>
            <sz val="9"/>
            <rFont val="Tahoma"/>
            <family val="2"/>
          </rPr>
          <t>PointHour :
Pause minimum entre midi (1=1Heure, 0,5=1/2h)</t>
        </r>
      </text>
    </comment>
    <comment ref="F137" authorId="0">
      <text>
        <r>
          <rPr>
            <b/>
            <sz val="9"/>
            <rFont val="Tahoma"/>
            <family val="2"/>
          </rPr>
          <t>PointHour :
Pause minimum entre midi (1=1Heure, 0,5=1/2h)</t>
        </r>
      </text>
    </comment>
    <comment ref="F149" authorId="0">
      <text>
        <r>
          <rPr>
            <b/>
            <sz val="9"/>
            <rFont val="Tahoma"/>
            <family val="2"/>
          </rPr>
          <t>PointHour :
Pause minimum entre midi (1=1Heure, 0,5=1/2h)</t>
        </r>
      </text>
    </comment>
    <comment ref="F161" authorId="0">
      <text>
        <r>
          <rPr>
            <b/>
            <sz val="9"/>
            <rFont val="Tahoma"/>
            <family val="2"/>
          </rPr>
          <t>PointHour :
Pause minimum entre midi (1=1Heure, 0,5=1/2h)</t>
        </r>
      </text>
    </comment>
    <comment ref="F173" authorId="0">
      <text>
        <r>
          <rPr>
            <b/>
            <sz val="9"/>
            <rFont val="Tahoma"/>
            <family val="2"/>
          </rPr>
          <t>PointHour :
Pause minimum entre midi (1=1Heure, 0,5=1/2h)</t>
        </r>
      </text>
    </comment>
    <comment ref="F185" authorId="0">
      <text>
        <r>
          <rPr>
            <b/>
            <sz val="9"/>
            <rFont val="Tahoma"/>
            <family val="2"/>
          </rPr>
          <t>PointHour :
Pause minimum entre midi (1=1Heure, 0,5=1/2h)</t>
        </r>
      </text>
    </comment>
    <comment ref="F197" authorId="0">
      <text>
        <r>
          <rPr>
            <b/>
            <sz val="9"/>
            <rFont val="Tahoma"/>
            <family val="2"/>
          </rPr>
          <t>PointHour :
Pause minimum entre midi (1=1Heure, 0,5=1/2h)</t>
        </r>
      </text>
    </comment>
    <comment ref="F209" authorId="0">
      <text>
        <r>
          <rPr>
            <b/>
            <sz val="9"/>
            <rFont val="Tahoma"/>
            <family val="2"/>
          </rPr>
          <t>PointHour :
Pause minimum entre midi (1=1Heure, 0,5=1/2h)</t>
        </r>
      </text>
    </comment>
    <comment ref="F221" authorId="0">
      <text>
        <r>
          <rPr>
            <b/>
            <sz val="9"/>
            <rFont val="Tahoma"/>
            <family val="2"/>
          </rPr>
          <t>PointHour :
Pause minimum entre midi (1=1Heure, 0,5=1/2h)</t>
        </r>
      </text>
    </comment>
    <comment ref="F233" authorId="0">
      <text>
        <r>
          <rPr>
            <b/>
            <sz val="9"/>
            <rFont val="Tahoma"/>
            <family val="2"/>
          </rPr>
          <t>PointHour :
Pause minimum entre midi (1=1Heure, 0,5=1/2h)</t>
        </r>
      </text>
    </comment>
    <comment ref="F245" authorId="0">
      <text>
        <r>
          <rPr>
            <b/>
            <sz val="9"/>
            <rFont val="Tahoma"/>
            <family val="2"/>
          </rPr>
          <t>PointHour :
Pause minimum entre midi (1=1Heure, 0,5=1/2h)</t>
        </r>
      </text>
    </comment>
    <comment ref="F257" authorId="0">
      <text>
        <r>
          <rPr>
            <b/>
            <sz val="9"/>
            <rFont val="Tahoma"/>
            <family val="2"/>
          </rPr>
          <t>PointHour :
Pause minimum entre midi (1=1Heure, 0,5=1/2h)</t>
        </r>
      </text>
    </comment>
    <comment ref="F269" authorId="0">
      <text>
        <r>
          <rPr>
            <b/>
            <sz val="9"/>
            <rFont val="Tahoma"/>
            <family val="2"/>
          </rPr>
          <t>PointHour :
Pause minimum entre midi (1=1Heure, 0,5=1/2h)</t>
        </r>
      </text>
    </comment>
    <comment ref="F281" authorId="0">
      <text>
        <r>
          <rPr>
            <b/>
            <sz val="9"/>
            <rFont val="Tahoma"/>
            <family val="2"/>
          </rPr>
          <t>PointHour :
Pause minimum entre midi (1=1Heure, 0,5=1/2h)</t>
        </r>
      </text>
    </comment>
    <comment ref="F293" authorId="0">
      <text>
        <r>
          <rPr>
            <b/>
            <sz val="9"/>
            <rFont val="Tahoma"/>
            <family val="2"/>
          </rPr>
          <t>PointHour :
Pause minimum entre midi (1=1Heure, 0,5=1/2h)</t>
        </r>
      </text>
    </comment>
    <comment ref="F305" authorId="0">
      <text>
        <r>
          <rPr>
            <b/>
            <sz val="9"/>
            <rFont val="Tahoma"/>
            <family val="2"/>
          </rPr>
          <t>PointHour :
Pause minimum entre midi (1=1Heure, 0,5=1/2h)</t>
        </r>
      </text>
    </comment>
    <comment ref="F317" authorId="0">
      <text>
        <r>
          <rPr>
            <b/>
            <sz val="9"/>
            <rFont val="Tahoma"/>
            <family val="2"/>
          </rPr>
          <t>PointHour :
Pause minimum entre midi (1=1Heure, 0,5=1/2h)</t>
        </r>
      </text>
    </comment>
    <comment ref="F329" authorId="0">
      <text>
        <r>
          <rPr>
            <b/>
            <sz val="9"/>
            <rFont val="Tahoma"/>
            <family val="2"/>
          </rPr>
          <t>PointHour :
Pause minimum entre midi (1=1Heure, 0,5=1/2h)</t>
        </r>
      </text>
    </comment>
    <comment ref="F341" authorId="0">
      <text>
        <r>
          <rPr>
            <b/>
            <sz val="9"/>
            <rFont val="Tahoma"/>
            <family val="2"/>
          </rPr>
          <t>PointHour :
Pause minimum entre midi (1=1Heure, 0,5=1/2h)</t>
        </r>
      </text>
    </comment>
    <comment ref="F353" authorId="0">
      <text>
        <r>
          <rPr>
            <b/>
            <sz val="9"/>
            <rFont val="Tahoma"/>
            <family val="2"/>
          </rPr>
          <t>PointHour :
Pause minimum entre midi (1=1Heure, 0,5=1/2h)</t>
        </r>
      </text>
    </comment>
    <comment ref="F365" authorId="0">
      <text>
        <r>
          <rPr>
            <b/>
            <sz val="9"/>
            <rFont val="Tahoma"/>
            <family val="2"/>
          </rPr>
          <t>PointHour :
Pause minimum entre midi (1=1Heure, 0,5=1/2h)</t>
        </r>
      </text>
    </comment>
    <comment ref="F377" authorId="0">
      <text>
        <r>
          <rPr>
            <b/>
            <sz val="9"/>
            <rFont val="Tahoma"/>
            <family val="2"/>
          </rPr>
          <t>PointHour :
Pause minimum entre midi (1=1Heure, 0,5=1/2h)</t>
        </r>
      </text>
    </comment>
    <comment ref="F389" authorId="0">
      <text>
        <r>
          <rPr>
            <b/>
            <sz val="9"/>
            <rFont val="Tahoma"/>
            <family val="2"/>
          </rPr>
          <t>PointHour :
Pause minimum entre midi (1=1Heure, 0,5=1/2h)</t>
        </r>
      </text>
    </comment>
    <comment ref="F401" authorId="0">
      <text>
        <r>
          <rPr>
            <b/>
            <sz val="9"/>
            <rFont val="Tahoma"/>
            <family val="2"/>
          </rPr>
          <t>PointHour :
Pause minimum entre midi (1=1Heure, 0,5=1/2h)</t>
        </r>
      </text>
    </comment>
    <comment ref="F413" authorId="0">
      <text>
        <r>
          <rPr>
            <b/>
            <sz val="9"/>
            <rFont val="Tahoma"/>
            <family val="2"/>
          </rPr>
          <t>PointHour :
Pause minimum entre midi (1=1Heure, 0,5=1/2h)</t>
        </r>
      </text>
    </comment>
    <comment ref="F425" authorId="0">
      <text>
        <r>
          <rPr>
            <b/>
            <sz val="9"/>
            <rFont val="Tahoma"/>
            <family val="2"/>
          </rPr>
          <t>PointHour :
Pause minimum entre midi (1=1Heure, 0,5=1/2h)</t>
        </r>
      </text>
    </comment>
    <comment ref="F437" authorId="0">
      <text>
        <r>
          <rPr>
            <b/>
            <sz val="9"/>
            <rFont val="Tahoma"/>
            <family val="2"/>
          </rPr>
          <t>PointHour :
Pause minimum entre midi (1=1Heure, 0,5=1/2h)</t>
        </r>
      </text>
    </comment>
    <comment ref="F449" authorId="0">
      <text>
        <r>
          <rPr>
            <b/>
            <sz val="9"/>
            <rFont val="Tahoma"/>
            <family val="2"/>
          </rPr>
          <t>PointHour :
Pause minimum entre midi (1=1Heure, 0,5=1/2h)</t>
        </r>
      </text>
    </comment>
    <comment ref="F461" authorId="0">
      <text>
        <r>
          <rPr>
            <b/>
            <sz val="9"/>
            <rFont val="Tahoma"/>
            <family val="2"/>
          </rPr>
          <t>PointHour :
Pause minimum entre midi (1=1Heure, 0,5=1/2h)</t>
        </r>
      </text>
    </comment>
    <comment ref="F473" authorId="0">
      <text>
        <r>
          <rPr>
            <b/>
            <sz val="9"/>
            <rFont val="Tahoma"/>
            <family val="2"/>
          </rPr>
          <t>PointHour :
Pause minimum entre midi (1=1Heure, 0,5=1/2h)</t>
        </r>
      </text>
    </comment>
    <comment ref="F485" authorId="0">
      <text>
        <r>
          <rPr>
            <b/>
            <sz val="9"/>
            <rFont val="Tahoma"/>
            <family val="2"/>
          </rPr>
          <t>PointHour :
Pause minimum entre midi (1=1Heure, 0,5=1/2h)</t>
        </r>
      </text>
    </comment>
    <comment ref="F497" authorId="0">
      <text>
        <r>
          <rPr>
            <b/>
            <sz val="9"/>
            <rFont val="Tahoma"/>
            <family val="2"/>
          </rPr>
          <t>PointHour :
Pause minimum entre midi (1=1Heure, 0,5=1/2h)</t>
        </r>
      </text>
    </comment>
    <comment ref="F509" authorId="0">
      <text>
        <r>
          <rPr>
            <b/>
            <sz val="9"/>
            <rFont val="Tahoma"/>
            <family val="2"/>
          </rPr>
          <t>PointHour :
Pause minimum entre midi (1=1Heure, 0,5=1/2h)</t>
        </r>
      </text>
    </comment>
    <comment ref="F521" authorId="0">
      <text>
        <r>
          <rPr>
            <b/>
            <sz val="9"/>
            <rFont val="Tahoma"/>
            <family val="2"/>
          </rPr>
          <t>PointHour :
Pause minimum entre midi (1=1Heure, 0,5=1/2h)</t>
        </r>
      </text>
    </comment>
    <comment ref="F533" authorId="0">
      <text>
        <r>
          <rPr>
            <b/>
            <sz val="9"/>
            <rFont val="Tahoma"/>
            <family val="2"/>
          </rPr>
          <t>PointHour :
Pause minimum entre midi (1=1Heure, 0,5=1/2h)</t>
        </r>
      </text>
    </comment>
    <comment ref="F545" authorId="0">
      <text>
        <r>
          <rPr>
            <b/>
            <sz val="9"/>
            <rFont val="Tahoma"/>
            <family val="2"/>
          </rPr>
          <t>PointHour :
Pause minimum entre midi (1=1Heure, 0,5=1/2h)</t>
        </r>
      </text>
    </comment>
    <comment ref="F557" authorId="0">
      <text>
        <r>
          <rPr>
            <b/>
            <sz val="9"/>
            <rFont val="Tahoma"/>
            <family val="2"/>
          </rPr>
          <t>PointHour :
Pause minimum entre midi (1=1Heure, 0,5=1/2h)</t>
        </r>
      </text>
    </comment>
    <comment ref="F569" authorId="0">
      <text>
        <r>
          <rPr>
            <b/>
            <sz val="9"/>
            <rFont val="Tahoma"/>
            <family val="2"/>
          </rPr>
          <t>PointHour :
Pause minimum entre midi (1=1Heure, 0,5=1/2h)</t>
        </r>
      </text>
    </comment>
    <comment ref="F581" authorId="0">
      <text>
        <r>
          <rPr>
            <b/>
            <sz val="9"/>
            <rFont val="Tahoma"/>
            <family val="2"/>
          </rPr>
          <t>PointHour :
Pause minimum entre midi (1=1Heure, 0,5=1/2h)</t>
        </r>
      </text>
    </comment>
    <comment ref="F593" authorId="0">
      <text>
        <r>
          <rPr>
            <b/>
            <sz val="9"/>
            <rFont val="Tahoma"/>
            <family val="2"/>
          </rPr>
          <t>PointHour :
Pause minimum entre midi (1=1Heure, 0,5=1/2h)</t>
        </r>
      </text>
    </comment>
    <comment ref="F605" authorId="0">
      <text>
        <r>
          <rPr>
            <b/>
            <sz val="9"/>
            <rFont val="Tahoma"/>
            <family val="2"/>
          </rPr>
          <t>PointHour :
Pause minimum entre midi (1=1Heure, 0,5=1/2h)</t>
        </r>
      </text>
    </comment>
  </commentList>
</comments>
</file>

<file path=xl/sharedStrings.xml><?xml version="1.0" encoding="utf-8"?>
<sst xmlns="http://schemas.openxmlformats.org/spreadsheetml/2006/main" count="1594" uniqueCount="155">
  <si>
    <t>Lundi</t>
  </si>
  <si>
    <t>Mardi</t>
  </si>
  <si>
    <t>Mercredi</t>
  </si>
  <si>
    <t>Jeudi</t>
  </si>
  <si>
    <t>Vendredi</t>
  </si>
  <si>
    <t>Samedi</t>
  </si>
  <si>
    <t>Dimanche</t>
  </si>
  <si>
    <t>Arrivée</t>
  </si>
  <si>
    <t>Départ</t>
  </si>
  <si>
    <t>Matin</t>
  </si>
  <si>
    <t>Après-midi</t>
  </si>
  <si>
    <t>Heures</t>
  </si>
  <si>
    <t>Total</t>
  </si>
  <si>
    <t>Normal</t>
  </si>
  <si>
    <t>Journée</t>
  </si>
  <si>
    <t>Total  hebdomadaire</t>
  </si>
  <si>
    <t>Semaine 1</t>
  </si>
  <si>
    <t>Jour</t>
  </si>
  <si>
    <t>Semaine 2</t>
  </si>
  <si>
    <t>Semaine 3</t>
  </si>
  <si>
    <t>Semaine 4</t>
  </si>
  <si>
    <t>Semaine 5</t>
  </si>
  <si>
    <t>Date</t>
  </si>
  <si>
    <t>Suppl.</t>
  </si>
  <si>
    <t>Horaire :</t>
  </si>
  <si>
    <t>Ce tableau d'horaires annuel par semaine calcule automatiquement les heures normales et supplémentaires.</t>
  </si>
  <si>
    <t xml:space="preserve">Feuille de présence : </t>
  </si>
  <si>
    <t>Semaine 6</t>
  </si>
  <si>
    <t>Semaine 7</t>
  </si>
  <si>
    <t>Semaine 8</t>
  </si>
  <si>
    <t>Semaine 9</t>
  </si>
  <si>
    <t>Semaine 10</t>
  </si>
  <si>
    <t>Semaine 11</t>
  </si>
  <si>
    <t>Semaine 12</t>
  </si>
  <si>
    <t>Semaine 13</t>
  </si>
  <si>
    <t>Semaine 14</t>
  </si>
  <si>
    <t>Semaine 15</t>
  </si>
  <si>
    <t>Semaine 16</t>
  </si>
  <si>
    <t>Semaine 17</t>
  </si>
  <si>
    <t>Semaine 18</t>
  </si>
  <si>
    <t>Semaine 19</t>
  </si>
  <si>
    <t>Semaine 20</t>
  </si>
  <si>
    <t>Semaine 21</t>
  </si>
  <si>
    <t>Semaine 22</t>
  </si>
  <si>
    <t>Semaine 23</t>
  </si>
  <si>
    <t>Semaine 24</t>
  </si>
  <si>
    <t>Semaine 25</t>
  </si>
  <si>
    <t>Semaine 26</t>
  </si>
  <si>
    <t>Semaine 27</t>
  </si>
  <si>
    <t>Semaine 28</t>
  </si>
  <si>
    <t>Semaine 29</t>
  </si>
  <si>
    <t>Semaine 30</t>
  </si>
  <si>
    <t>Semaine 31</t>
  </si>
  <si>
    <t>Semaine 32</t>
  </si>
  <si>
    <t>Semaine 33</t>
  </si>
  <si>
    <t>Semaine 34</t>
  </si>
  <si>
    <t>Semaine 35</t>
  </si>
  <si>
    <t>Semaine 36</t>
  </si>
  <si>
    <t>Semaine 37</t>
  </si>
  <si>
    <t>Semaine 38</t>
  </si>
  <si>
    <t>Semaine 39</t>
  </si>
  <si>
    <t>Semaine 40</t>
  </si>
  <si>
    <t>Semaine 41</t>
  </si>
  <si>
    <t>Semaine 42</t>
  </si>
  <si>
    <t>Semaine 43</t>
  </si>
  <si>
    <t>Semaine 44</t>
  </si>
  <si>
    <t>Semaine 45</t>
  </si>
  <si>
    <t>Semaine 46</t>
  </si>
  <si>
    <t>Semaine 47</t>
  </si>
  <si>
    <t>Semaine 48</t>
  </si>
  <si>
    <t>Semaine 49</t>
  </si>
  <si>
    <t>Semaine 50</t>
  </si>
  <si>
    <t>Semaine 51</t>
  </si>
  <si>
    <t>Semaine 52</t>
  </si>
  <si>
    <t>Récapitulatif Annuel :</t>
  </si>
  <si>
    <t>Semaine</t>
  </si>
  <si>
    <t>Total  annuel</t>
  </si>
  <si>
    <t>Payé</t>
  </si>
  <si>
    <t>Bulletin</t>
  </si>
  <si>
    <t>Matricule</t>
  </si>
  <si>
    <t>Nom</t>
  </si>
  <si>
    <t>Prenom</t>
  </si>
  <si>
    <t>DateHeurePointage</t>
  </si>
  <si>
    <t>Statut</t>
  </si>
  <si>
    <t>Nb Occurrence Statut / Jour</t>
  </si>
  <si>
    <t>Type</t>
  </si>
  <si>
    <t>Localisation</t>
  </si>
  <si>
    <t>Numéro Jour</t>
  </si>
  <si>
    <t>Numéro Semaine</t>
  </si>
  <si>
    <t>Date pointage</t>
  </si>
  <si>
    <t>Heure pointage</t>
  </si>
  <si>
    <t>Report Synthèse Ligne</t>
  </si>
  <si>
    <t>Report synthèse Colonne</t>
  </si>
  <si>
    <t xml:space="preserve">Nom : </t>
  </si>
  <si>
    <t>Si vous modifiez manuellement un horaire alors celui-ci ne sera pas écrasé lors de la prochaine mise à jour</t>
  </si>
  <si>
    <t>Hr. Théo.</t>
  </si>
  <si>
    <t>Réalisé</t>
  </si>
  <si>
    <t>Les pointage de la pointeuse seront automatiquement ajoutés à votre fichier lors de la mise à jour</t>
  </si>
  <si>
    <t>Travaillé</t>
  </si>
  <si>
    <t>Non travaillé</t>
  </si>
  <si>
    <t>VE</t>
  </si>
  <si>
    <t>SA</t>
  </si>
  <si>
    <t>DI</t>
  </si>
  <si>
    <t>LU</t>
  </si>
  <si>
    <t>MA</t>
  </si>
  <si>
    <t>ME</t>
  </si>
  <si>
    <t>JE</t>
  </si>
  <si>
    <t>Week End</t>
  </si>
  <si>
    <t>Pause minimum</t>
  </si>
  <si>
    <t>Cummul</t>
  </si>
  <si>
    <t>Jour ouvré</t>
  </si>
  <si>
    <t>Total mensuel</t>
  </si>
  <si>
    <t>* La liaison au serveur est disponible uniquement après votre abonnement au site</t>
  </si>
  <si>
    <t xml:space="preserve">Règles de fonctionnement </t>
  </si>
  <si>
    <r>
      <t>Remarque :</t>
    </r>
    <r>
      <rPr>
        <sz val="10"/>
        <rFont val="Arial"/>
        <family val="0"/>
      </rPr>
      <t xml:space="preserve"> Du lundi au vendredi un minimum d'une heure est décompté pour la pause de midi, ce paramètre est réglable par semaine dans l'onglet Synthese</t>
    </r>
  </si>
  <si>
    <t>Ce fichier est sous votre responsabilité,vous pouvez le modifier mais en cas de dysfonctionnement nous vous conseillons de télécharger la version du serveur</t>
  </si>
  <si>
    <t>Pour changer de mois, cliquez sur les flêches. Pour afficher le détail des pointages cliquez sur Détail. Pour synchroniser vos pointages du serveur, cliquez sur Mise à jour.</t>
  </si>
  <si>
    <t>Si vous souhaitez proposer un autre fichier, déposez votre fichier sur le serveur PointHour.</t>
  </si>
  <si>
    <t>PointHour, la ponctualité en un clic</t>
  </si>
  <si>
    <t>Code activation</t>
  </si>
  <si>
    <t>Activez votre compte sur http://www.pointhour.com</t>
  </si>
  <si>
    <t>* Vous avez un fichier excel, vous souhaitez intégrer vos pointages en automatique ? Déposer votre fichier sur notre serveur, nous le personnaliserons pour vous et la communauté PointHour</t>
  </si>
  <si>
    <t>http://www.pointhour.com</t>
  </si>
  <si>
    <t>mars 2013</t>
  </si>
  <si>
    <t>Info complémentaire</t>
  </si>
  <si>
    <t>Pointage partiel</t>
  </si>
  <si>
    <t>Répertoire temporaire</t>
  </si>
  <si>
    <t>c:\temp\</t>
  </si>
  <si>
    <t>100</t>
  </si>
  <si>
    <t>Bessot</t>
  </si>
  <si>
    <t>2013-03-02-08-23-58</t>
  </si>
  <si>
    <t>D</t>
  </si>
  <si>
    <t>07 - libre</t>
  </si>
  <si>
    <t>WORK</t>
  </si>
  <si>
    <t>AT WORK</t>
  </si>
  <si>
    <t>0</t>
  </si>
  <si>
    <t>13- libre</t>
  </si>
  <si>
    <t>14- libre</t>
  </si>
  <si>
    <t>15- libre</t>
  </si>
  <si>
    <t>16- libre</t>
  </si>
  <si>
    <t>Jelly Bean</t>
  </si>
  <si>
    <t>4.1.2</t>
  </si>
  <si>
    <t>POINTHOUR SOLO</t>
  </si>
  <si>
    <t>1.2</t>
  </si>
  <si>
    <t>DECLARATIF</t>
  </si>
  <si>
    <t>2013-03-01-12-17-40</t>
  </si>
  <si>
    <t>2013-03-01-05-18-39</t>
  </si>
  <si>
    <t>A</t>
  </si>
  <si>
    <t>2013-03-01-04-36-58</t>
  </si>
  <si>
    <t>Test com</t>
  </si>
  <si>
    <t>2013-03-01-04-12-03</t>
  </si>
  <si>
    <t>C</t>
  </si>
  <si>
    <t>F</t>
  </si>
  <si>
    <t>G</t>
  </si>
  <si>
    <t>* Le chargement est un peu plus long si vous ne renseignez pas le repertoire temporaires</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</si>
</sst>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IR£&quot;#,##0;\-&quot;IR£&quot;#,##0"/>
    <numFmt numFmtId="165" formatCode="&quot;IR£&quot;#,##0;[Red]\-&quot;IR£&quot;#,##0"/>
    <numFmt numFmtId="166" formatCode="&quot;IR£&quot;#,##0.00;\-&quot;IR£&quot;#,##0.00"/>
    <numFmt numFmtId="167" formatCode="&quot;IR£&quot;#,##0.00;[Red]\-&quot;IR£&quot;#,##0.00"/>
    <numFmt numFmtId="168" formatCode="_-&quot;IR£&quot;* #,##0_-;\-&quot;IR£&quot;* #,##0_-;_-&quot;IR£&quot;* &quot;-&quot;_-;_-@_-"/>
    <numFmt numFmtId="169" formatCode="_-* #,##0_-;\-* #,##0_-;_-* &quot;-&quot;_-;_-@_-"/>
    <numFmt numFmtId="170" formatCode="_-&quot;IR£&quot;* #,##0.00_-;\-&quot;IR£&quot;* #,##0.00_-;_-&quot;IR£&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40C]dddd\ d\ mmmm\ yyyy"/>
    <numFmt numFmtId="177" formatCode="[$-F400]h:mm:ss\ AM/PM"/>
    <numFmt numFmtId="178" formatCode="[$-40C]d\ mmmm\ yyyy;@"/>
    <numFmt numFmtId="179" formatCode="mmm\-yyyy"/>
    <numFmt numFmtId="180" formatCode="h:mm;@"/>
    <numFmt numFmtId="181" formatCode="[h]:mm:ss;@"/>
    <numFmt numFmtId="182" formatCode="mm:ss.0;@"/>
    <numFmt numFmtId="183" formatCode="[h]:mm;@"/>
    <numFmt numFmtId="184" formatCode="hh:mm;@"/>
    <numFmt numFmtId="185" formatCode="&quot;Vrai&quot;;&quot;Vrai&quot;;&quot;Faux&quot;"/>
    <numFmt numFmtId="186" formatCode="&quot;Actif&quot;;&quot;Actif&quot;;&quot;Inactif&quot;"/>
    <numFmt numFmtId="187" formatCode="00000"/>
    <numFmt numFmtId="188" formatCode="mmmm\ yyyy"/>
    <numFmt numFmtId="189" formatCode="d/m;@"/>
    <numFmt numFmtId="190" formatCode="[$-40C]d\-mmm;@"/>
    <numFmt numFmtId="191" formatCode="[$-40C]d;@"/>
    <numFmt numFmtId="192" formatCode="[$-40C]mmm\-yy;@"/>
    <numFmt numFmtId="193" formatCode="hh:mm&quot; Uhr&quot;;@"/>
    <numFmt numFmtId="194" formatCode="[hh]:mm"/>
    <numFmt numFmtId="195" formatCode="[h]:mm"/>
  </numFmts>
  <fonts count="66">
    <font>
      <sz val="10"/>
      <name val="Arial"/>
      <family val="0"/>
    </font>
    <font>
      <u val="single"/>
      <sz val="10"/>
      <color indexed="12"/>
      <name val="Arial"/>
      <family val="2"/>
    </font>
    <font>
      <u val="single"/>
      <sz val="10"/>
      <color indexed="36"/>
      <name val="Arial"/>
      <family val="2"/>
    </font>
    <font>
      <sz val="9"/>
      <name val="Arial"/>
      <family val="2"/>
    </font>
    <font>
      <b/>
      <sz val="8"/>
      <name val="Arial"/>
      <family val="2"/>
    </font>
    <font>
      <sz val="8"/>
      <name val="Arial"/>
      <family val="2"/>
    </font>
    <font>
      <b/>
      <sz val="10"/>
      <name val="Arial"/>
      <family val="2"/>
    </font>
    <font>
      <b/>
      <sz val="10"/>
      <color indexed="9"/>
      <name val="Arial"/>
      <family val="2"/>
    </font>
    <font>
      <b/>
      <u val="single"/>
      <sz val="14"/>
      <name val="Arial"/>
      <family val="2"/>
    </font>
    <font>
      <b/>
      <sz val="9"/>
      <name val="Arial"/>
      <family val="2"/>
    </font>
    <font>
      <b/>
      <u val="single"/>
      <sz val="10"/>
      <name val="Arial"/>
      <family val="2"/>
    </font>
    <font>
      <u val="single"/>
      <sz val="10"/>
      <name val="Arial"/>
      <family val="2"/>
    </font>
    <font>
      <sz val="14"/>
      <name val="Arial"/>
      <family val="2"/>
    </font>
    <font>
      <sz val="10"/>
      <color indexed="9"/>
      <name val="Arial"/>
      <family val="2"/>
    </font>
    <font>
      <b/>
      <sz val="8"/>
      <color indexed="23"/>
      <name val="Arial"/>
      <family val="2"/>
    </font>
    <font>
      <sz val="9"/>
      <name val="Tahoma"/>
      <family val="2"/>
    </font>
    <font>
      <b/>
      <sz val="9"/>
      <name val="Tahoma"/>
      <family val="2"/>
    </font>
    <font>
      <b/>
      <sz val="24"/>
      <name val="Arial"/>
      <family val="2"/>
    </font>
    <font>
      <sz val="6"/>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19"/>
      <name val="Calibri"/>
      <family val="2"/>
    </font>
    <font>
      <sz val="11"/>
      <color indexed="36"/>
      <name val="Calibri"/>
      <family val="2"/>
    </font>
    <font>
      <sz val="11"/>
      <color indexed="60"/>
      <name val="Calibri"/>
      <family val="2"/>
    </font>
    <font>
      <sz val="11"/>
      <color indexed="21"/>
      <name val="Calibri"/>
      <family val="2"/>
    </font>
    <font>
      <b/>
      <sz val="11"/>
      <color indexed="63"/>
      <name val="Calibri"/>
      <family val="2"/>
    </font>
    <font>
      <i/>
      <sz val="11"/>
      <color indexed="23"/>
      <name val="Calibri"/>
      <family val="2"/>
    </font>
    <font>
      <b/>
      <sz val="18"/>
      <color indexed="19"/>
      <name val="Cambria"/>
      <family val="2"/>
    </font>
    <font>
      <b/>
      <sz val="15"/>
      <color indexed="19"/>
      <name val="Calibri"/>
      <family val="2"/>
    </font>
    <font>
      <b/>
      <sz val="13"/>
      <color indexed="19"/>
      <name val="Calibri"/>
      <family val="2"/>
    </font>
    <font>
      <b/>
      <sz val="11"/>
      <color indexed="19"/>
      <name val="Calibri"/>
      <family val="2"/>
    </font>
    <font>
      <b/>
      <sz val="11"/>
      <color indexed="8"/>
      <name val="Calibri"/>
      <family val="2"/>
    </font>
    <font>
      <b/>
      <sz val="11"/>
      <color indexed="9"/>
      <name val="Calibri"/>
      <family val="2"/>
    </font>
    <font>
      <b/>
      <sz val="12"/>
      <color indexed="9"/>
      <name val="Constantia"/>
      <family val="1"/>
    </font>
    <font>
      <b/>
      <sz val="10"/>
      <color indexed="10"/>
      <name val="Arial"/>
      <family val="2"/>
    </font>
    <font>
      <b/>
      <sz val="12"/>
      <color indexed="57"/>
      <name val="Constantia"/>
      <family val="1"/>
    </font>
    <font>
      <b/>
      <sz val="10"/>
      <color indexed="9"/>
      <name val="Constantia"/>
      <family val="1"/>
    </font>
    <font>
      <b/>
      <sz val="20"/>
      <color indexed="9"/>
      <name val="Baskerville Old Face"/>
      <family val="0"/>
    </font>
    <font>
      <sz val="10"/>
      <color indexed="8"/>
      <name val="Calibri"/>
      <family val="0"/>
    </font>
    <font>
      <b/>
      <sz val="18"/>
      <color indexed="8"/>
      <name val="Calibri"/>
      <family val="0"/>
    </font>
    <font>
      <sz val="9.2"/>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0"/>
      <name val="Constantia"/>
      <family val="1"/>
    </font>
    <font>
      <sz val="10"/>
      <color theme="0"/>
      <name val="Arial"/>
      <family val="2"/>
    </font>
    <font>
      <b/>
      <sz val="10"/>
      <color rgb="FFFF0000"/>
      <name val="Arial"/>
      <family val="2"/>
    </font>
    <font>
      <b/>
      <sz val="10"/>
      <color theme="0"/>
      <name val="Constantia"/>
      <family val="1"/>
    </font>
    <font>
      <b/>
      <sz val="12"/>
      <color theme="6" tint="-0.24997000396251678"/>
      <name val="Constantia"/>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18"/>
        <bgColor indexed="64"/>
      </patternFill>
    </fill>
    <fill>
      <patternFill patternType="solid">
        <fgColor indexed="62"/>
        <bgColor indexed="64"/>
      </patternFill>
    </fill>
    <fill>
      <patternFill patternType="solid">
        <fgColor indexed="47"/>
        <bgColor indexed="64"/>
      </patternFill>
    </fill>
    <fill>
      <patternFill patternType="solid">
        <fgColor indexed="23"/>
        <bgColor indexed="64"/>
      </patternFill>
    </fill>
    <fill>
      <patternFill patternType="solid">
        <fgColor indexed="56"/>
        <bgColor indexed="64"/>
      </patternFill>
    </fill>
    <fill>
      <patternFill patternType="solid">
        <fgColor indexed="13"/>
        <bgColor indexed="64"/>
      </patternFill>
    </fill>
    <fill>
      <patternFill patternType="solid">
        <fgColor indexed="65"/>
        <bgColor indexed="64"/>
      </patternFill>
    </fill>
    <fill>
      <patternFill patternType="solid">
        <fgColor rgb="FFFFFF00"/>
        <bgColor indexed="64"/>
      </patternFill>
    </fill>
    <fill>
      <patternFill patternType="solid">
        <fgColor rgb="FFFF0000"/>
        <bgColor indexed="64"/>
      </patternFill>
    </fill>
    <fill>
      <patternFill patternType="solid">
        <fgColor theme="6" tint="-0.24997000396251678"/>
        <bgColor indexed="64"/>
      </patternFill>
    </fill>
    <fill>
      <patternFill patternType="solid">
        <fgColor theme="2"/>
        <bgColor indexed="64"/>
      </patternFill>
    </fill>
    <fill>
      <patternFill patternType="solid">
        <fgColor rgb="FF00B05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20"/>
      </left>
      <right>
        <color indexed="63"/>
      </right>
      <top style="medium">
        <color indexed="20"/>
      </top>
      <bottom style="medium">
        <color indexed="20"/>
      </bottom>
    </border>
    <border>
      <left>
        <color indexed="63"/>
      </left>
      <right>
        <color indexed="63"/>
      </right>
      <top style="medium">
        <color indexed="20"/>
      </top>
      <bottom style="medium">
        <color indexed="20"/>
      </bottom>
    </border>
    <border>
      <left style="thin">
        <color indexed="20"/>
      </left>
      <right style="medium">
        <color indexed="20"/>
      </right>
      <top style="medium">
        <color indexed="20"/>
      </top>
      <bottom style="medium">
        <color indexed="20"/>
      </bottom>
    </border>
    <border>
      <left style="medium">
        <color indexed="20"/>
      </left>
      <right style="medium">
        <color indexed="20"/>
      </right>
      <top style="medium">
        <color indexed="20"/>
      </top>
      <bottom style="medium">
        <color indexed="20"/>
      </bottom>
    </border>
    <border>
      <left style="medium">
        <color indexed="20"/>
      </left>
      <right>
        <color indexed="63"/>
      </right>
      <top>
        <color indexed="63"/>
      </top>
      <bottom style="thin">
        <color indexed="55"/>
      </bottom>
    </border>
    <border>
      <left style="medium">
        <color indexed="20"/>
      </left>
      <right>
        <color indexed="63"/>
      </right>
      <top style="thin">
        <color indexed="55"/>
      </top>
      <bottom style="thin">
        <color indexed="55"/>
      </bottom>
    </border>
    <border>
      <left style="medium">
        <color indexed="20"/>
      </left>
      <right>
        <color indexed="63"/>
      </right>
      <top style="thin">
        <color indexed="55"/>
      </top>
      <bottom>
        <color indexed="63"/>
      </bottom>
    </border>
    <border>
      <left style="thin">
        <color indexed="20"/>
      </left>
      <right>
        <color indexed="63"/>
      </right>
      <top>
        <color indexed="63"/>
      </top>
      <bottom style="thin">
        <color indexed="20"/>
      </bottom>
    </border>
    <border>
      <left style="medium">
        <color indexed="20"/>
      </left>
      <right style="thin">
        <color indexed="20"/>
      </right>
      <top>
        <color indexed="63"/>
      </top>
      <bottom style="thin">
        <color indexed="20"/>
      </bottom>
    </border>
    <border>
      <left style="medium">
        <color indexed="20"/>
      </left>
      <right style="medium">
        <color indexed="20"/>
      </right>
      <top>
        <color indexed="63"/>
      </top>
      <bottom style="thin">
        <color indexed="20"/>
      </bottom>
    </border>
    <border>
      <left style="medium">
        <color indexed="20"/>
      </left>
      <right style="thin">
        <color indexed="20"/>
      </right>
      <top style="thin">
        <color indexed="20"/>
      </top>
      <bottom style="thin">
        <color indexed="20"/>
      </bottom>
    </border>
    <border>
      <left style="thin">
        <color indexed="20"/>
      </left>
      <right>
        <color indexed="63"/>
      </right>
      <top style="thin">
        <color indexed="20"/>
      </top>
      <bottom style="thin">
        <color indexed="20"/>
      </bottom>
    </border>
    <border>
      <left style="medium">
        <color indexed="20"/>
      </left>
      <right style="medium">
        <color indexed="20"/>
      </right>
      <top>
        <color indexed="63"/>
      </top>
      <bottom>
        <color indexed="63"/>
      </bottom>
    </border>
    <border>
      <left>
        <color indexed="63"/>
      </left>
      <right style="medium">
        <color indexed="20"/>
      </right>
      <top style="medium">
        <color indexed="20"/>
      </top>
      <bottom style="medium">
        <color indexed="20"/>
      </bottom>
    </border>
    <border>
      <left style="medium">
        <color indexed="20"/>
      </left>
      <right style="thin">
        <color indexed="20"/>
      </right>
      <top style="medium">
        <color indexed="20"/>
      </top>
      <bottom style="medium">
        <color indexed="20"/>
      </bottom>
    </border>
    <border>
      <left style="medium">
        <color indexed="20"/>
      </left>
      <right style="thin">
        <color indexed="20"/>
      </right>
      <top style="thin">
        <color indexed="20"/>
      </top>
      <bottom>
        <color indexed="63"/>
      </bottom>
    </border>
    <border>
      <left style="thin">
        <color indexed="20"/>
      </left>
      <right>
        <color indexed="63"/>
      </right>
      <top style="thin">
        <color indexed="20"/>
      </top>
      <bottom>
        <color indexed="63"/>
      </bottom>
    </border>
    <border>
      <left style="medium">
        <color indexed="20"/>
      </left>
      <right style="thin">
        <color indexed="20"/>
      </right>
      <top>
        <color indexed="63"/>
      </top>
      <bottom>
        <color indexed="63"/>
      </bottom>
    </border>
    <border>
      <left style="medium">
        <color indexed="20"/>
      </left>
      <right>
        <color indexed="63"/>
      </right>
      <top style="medium">
        <color indexed="20"/>
      </top>
      <bottom style="thin">
        <color indexed="55"/>
      </bottom>
    </border>
    <border>
      <left style="medium">
        <color indexed="20"/>
      </left>
      <right style="thin">
        <color indexed="20"/>
      </right>
      <top style="medium">
        <color indexed="20"/>
      </top>
      <bottom style="thin">
        <color indexed="20"/>
      </bottom>
    </border>
    <border>
      <left style="thin">
        <color indexed="20"/>
      </left>
      <right>
        <color indexed="63"/>
      </right>
      <top style="medium">
        <color indexed="20"/>
      </top>
      <bottom style="thin">
        <color indexed="20"/>
      </bottom>
    </border>
    <border>
      <left style="medium">
        <color indexed="20"/>
      </left>
      <right style="medium">
        <color indexed="20"/>
      </right>
      <top style="medium">
        <color indexed="20"/>
      </top>
      <bottom style="thin">
        <color indexed="20"/>
      </bottom>
    </border>
    <border>
      <left style="thin">
        <color indexed="20"/>
      </left>
      <right>
        <color indexed="63"/>
      </right>
      <top style="medium">
        <color indexed="20"/>
      </top>
      <bottom style="medium">
        <color indexed="20"/>
      </bottom>
    </border>
    <border>
      <left style="thin">
        <color indexed="20"/>
      </left>
      <right>
        <color indexed="63"/>
      </right>
      <top>
        <color indexed="63"/>
      </top>
      <bottom>
        <color indexed="63"/>
      </bottom>
    </border>
    <border>
      <left style="thin">
        <color indexed="20"/>
      </left>
      <right style="medium">
        <color indexed="20"/>
      </right>
      <top style="medium">
        <color indexed="20"/>
      </top>
      <bottom style="thin">
        <color indexed="20"/>
      </bottom>
    </border>
    <border>
      <left style="medium">
        <color indexed="20"/>
      </left>
      <right style="thin">
        <color indexed="20"/>
      </right>
      <top style="thin">
        <color indexed="20"/>
      </top>
      <bottom style="medium">
        <color indexed="20"/>
      </bottom>
    </border>
    <border>
      <left style="thin">
        <color indexed="20"/>
      </left>
      <right style="medium">
        <color indexed="20"/>
      </right>
      <top style="thin">
        <color indexed="20"/>
      </top>
      <bottom style="thin">
        <color indexed="20"/>
      </bottom>
    </border>
    <border>
      <left style="thin">
        <color indexed="20"/>
      </left>
      <right style="medium">
        <color indexed="20"/>
      </right>
      <top style="thin">
        <color indexed="20"/>
      </top>
      <bottom>
        <color indexed="63"/>
      </bottom>
    </border>
    <border>
      <left style="medium">
        <color indexed="20"/>
      </left>
      <right>
        <color indexed="63"/>
      </right>
      <top>
        <color indexed="63"/>
      </top>
      <bottom style="thin">
        <color indexed="20"/>
      </bottom>
    </border>
    <border>
      <left style="medium">
        <color indexed="20"/>
      </left>
      <right>
        <color indexed="63"/>
      </right>
      <top>
        <color indexed="63"/>
      </top>
      <bottom>
        <color indexed="63"/>
      </bottom>
    </border>
    <border>
      <left style="medium">
        <color indexed="20"/>
      </left>
      <right>
        <color indexed="63"/>
      </right>
      <top style="medium">
        <color indexed="20"/>
      </top>
      <bottom style="thin">
        <color indexed="20"/>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style="thin"/>
      <bottom style="thin"/>
    </border>
    <border>
      <left style="medium"/>
      <right style="medium"/>
      <top style="medium"/>
      <bottom style="medium"/>
    </border>
    <border>
      <left>
        <color indexed="63"/>
      </left>
      <right>
        <color indexed="63"/>
      </right>
      <top style="thin"/>
      <bottom>
        <color indexed="63"/>
      </botto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9" fillId="28" borderId="1" applyNumberFormat="0" applyAlignment="0" applyProtection="0"/>
    <xf numFmtId="0" fontId="50"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30" borderId="0" applyNumberFormat="0" applyBorder="0" applyAlignment="0" applyProtection="0"/>
    <xf numFmtId="0" fontId="0" fillId="0" borderId="0">
      <alignment/>
      <protection/>
    </xf>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139">
    <xf numFmtId="0" fontId="0" fillId="0" borderId="0" xfId="0" applyAlignment="1">
      <alignment/>
    </xf>
    <xf numFmtId="180" fontId="3" fillId="33" borderId="0" xfId="0" applyNumberFormat="1" applyFont="1" applyFill="1" applyAlignment="1" applyProtection="1">
      <alignment horizontal="left"/>
      <protection/>
    </xf>
    <xf numFmtId="0" fontId="0" fillId="0" borderId="0" xfId="0" applyAlignment="1" applyProtection="1">
      <alignment/>
      <protection/>
    </xf>
    <xf numFmtId="0" fontId="6" fillId="33" borderId="0" xfId="0" applyFont="1" applyFill="1" applyAlignment="1" applyProtection="1">
      <alignment horizontal="left"/>
      <protection/>
    </xf>
    <xf numFmtId="0" fontId="9" fillId="33" borderId="0" xfId="0" applyFont="1" applyFill="1" applyAlignment="1" applyProtection="1">
      <alignment horizontal="left"/>
      <protection/>
    </xf>
    <xf numFmtId="0" fontId="3" fillId="33" borderId="0" xfId="0" applyFont="1" applyFill="1" applyAlignment="1" applyProtection="1">
      <alignment horizontal="left"/>
      <protection/>
    </xf>
    <xf numFmtId="0" fontId="0" fillId="0" borderId="0" xfId="0" applyFont="1" applyAlignment="1" applyProtection="1">
      <alignment/>
      <protection/>
    </xf>
    <xf numFmtId="0" fontId="7" fillId="34" borderId="10" xfId="0" applyFont="1" applyFill="1" applyBorder="1" applyAlignment="1" applyProtection="1">
      <alignment horizontal="left" vertical="center"/>
      <protection/>
    </xf>
    <xf numFmtId="0" fontId="7" fillId="34" borderId="11" xfId="0" applyFont="1" applyFill="1" applyBorder="1" applyAlignment="1" applyProtection="1">
      <alignment horizontal="left" vertical="center"/>
      <protection/>
    </xf>
    <xf numFmtId="0" fontId="4" fillId="34" borderId="10" xfId="0" applyFont="1" applyFill="1" applyBorder="1" applyAlignment="1" applyProtection="1">
      <alignment horizontal="left" vertical="center"/>
      <protection/>
    </xf>
    <xf numFmtId="0" fontId="4" fillId="34" borderId="12" xfId="0" applyFont="1" applyFill="1" applyBorder="1" applyAlignment="1" applyProtection="1">
      <alignment horizontal="left" vertical="center"/>
      <protection/>
    </xf>
    <xf numFmtId="0" fontId="4" fillId="34" borderId="13" xfId="0" applyFont="1" applyFill="1" applyBorder="1" applyAlignment="1" applyProtection="1">
      <alignment horizontal="left" vertical="center"/>
      <protection/>
    </xf>
    <xf numFmtId="0" fontId="5" fillId="0" borderId="0" xfId="0" applyFont="1" applyAlignment="1" applyProtection="1">
      <alignment/>
      <protection/>
    </xf>
    <xf numFmtId="0" fontId="5" fillId="35" borderId="14" xfId="0" applyFont="1" applyFill="1" applyBorder="1" applyAlignment="1" applyProtection="1">
      <alignment horizontal="left"/>
      <protection/>
    </xf>
    <xf numFmtId="0" fontId="5" fillId="35" borderId="15" xfId="0" applyFont="1" applyFill="1" applyBorder="1" applyAlignment="1" applyProtection="1">
      <alignment horizontal="left"/>
      <protection/>
    </xf>
    <xf numFmtId="0" fontId="5" fillId="35" borderId="16" xfId="0" applyFont="1" applyFill="1" applyBorder="1" applyAlignment="1" applyProtection="1">
      <alignment horizontal="left"/>
      <protection/>
    </xf>
    <xf numFmtId="14" fontId="5" fillId="36" borderId="17" xfId="0" applyNumberFormat="1" applyFont="1" applyFill="1" applyBorder="1" applyAlignment="1" applyProtection="1">
      <alignment horizontal="left"/>
      <protection locked="0"/>
    </xf>
    <xf numFmtId="181" fontId="5" fillId="0" borderId="0" xfId="0" applyNumberFormat="1" applyFont="1" applyAlignment="1" applyProtection="1">
      <alignment/>
      <protection/>
    </xf>
    <xf numFmtId="0" fontId="6" fillId="33" borderId="0" xfId="0" applyFont="1" applyFill="1" applyAlignment="1" applyProtection="1">
      <alignment horizontal="center" wrapText="1"/>
      <protection/>
    </xf>
    <xf numFmtId="0" fontId="0" fillId="33" borderId="0" xfId="0" applyFont="1" applyFill="1" applyBorder="1" applyAlignment="1" applyProtection="1">
      <alignment horizontal="left"/>
      <protection/>
    </xf>
    <xf numFmtId="0" fontId="0" fillId="33" borderId="0" xfId="0" applyFont="1" applyFill="1" applyAlignment="1" applyProtection="1">
      <alignment horizontal="left" wrapText="1"/>
      <protection/>
    </xf>
    <xf numFmtId="0" fontId="7" fillId="37" borderId="10" xfId="0" applyFont="1" applyFill="1" applyBorder="1" applyAlignment="1" applyProtection="1">
      <alignment vertical="center"/>
      <protection/>
    </xf>
    <xf numFmtId="0" fontId="7" fillId="37" borderId="11" xfId="0" applyFont="1" applyFill="1" applyBorder="1" applyAlignment="1" applyProtection="1">
      <alignment vertical="center"/>
      <protection/>
    </xf>
    <xf numFmtId="180" fontId="5" fillId="0" borderId="0" xfId="0" applyNumberFormat="1" applyFont="1" applyAlignment="1" applyProtection="1">
      <alignment/>
      <protection/>
    </xf>
    <xf numFmtId="177" fontId="5" fillId="0" borderId="0" xfId="0" applyNumberFormat="1" applyFont="1" applyAlignment="1" applyProtection="1">
      <alignment/>
      <protection/>
    </xf>
    <xf numFmtId="184" fontId="5" fillId="36" borderId="18" xfId="0" applyNumberFormat="1" applyFont="1" applyFill="1" applyBorder="1" applyAlignment="1" applyProtection="1">
      <alignment horizontal="right" wrapText="1"/>
      <protection locked="0"/>
    </xf>
    <xf numFmtId="184" fontId="5" fillId="36" borderId="17" xfId="0" applyNumberFormat="1" applyFont="1" applyFill="1" applyBorder="1" applyAlignment="1" applyProtection="1">
      <alignment horizontal="right"/>
      <protection locked="0"/>
    </xf>
    <xf numFmtId="183" fontId="5" fillId="35" borderId="19" xfId="0" applyNumberFormat="1" applyFont="1" applyFill="1" applyBorder="1" applyAlignment="1" applyProtection="1">
      <alignment horizontal="right"/>
      <protection/>
    </xf>
    <xf numFmtId="184" fontId="5" fillId="36" borderId="18" xfId="0" applyNumberFormat="1" applyFont="1" applyFill="1" applyBorder="1" applyAlignment="1" applyProtection="1">
      <alignment horizontal="right"/>
      <protection locked="0"/>
    </xf>
    <xf numFmtId="183" fontId="5" fillId="35" borderId="18" xfId="0" applyNumberFormat="1" applyFont="1" applyFill="1" applyBorder="1" applyAlignment="1" applyProtection="1">
      <alignment horizontal="right"/>
      <protection/>
    </xf>
    <xf numFmtId="183" fontId="5" fillId="35" borderId="17" xfId="0" applyNumberFormat="1" applyFont="1" applyFill="1" applyBorder="1" applyAlignment="1" applyProtection="1">
      <alignment horizontal="right"/>
      <protection/>
    </xf>
    <xf numFmtId="184" fontId="5" fillId="36" borderId="20" xfId="0" applyNumberFormat="1" applyFont="1" applyFill="1" applyBorder="1" applyAlignment="1" applyProtection="1">
      <alignment horizontal="right"/>
      <protection locked="0"/>
    </xf>
    <xf numFmtId="184" fontId="5" fillId="36" borderId="21" xfId="0" applyNumberFormat="1" applyFont="1" applyFill="1" applyBorder="1" applyAlignment="1" applyProtection="1">
      <alignment horizontal="right"/>
      <protection locked="0"/>
    </xf>
    <xf numFmtId="183" fontId="5" fillId="35" borderId="22" xfId="0" applyNumberFormat="1" applyFont="1" applyFill="1" applyBorder="1" applyAlignment="1" applyProtection="1">
      <alignment horizontal="right"/>
      <protection/>
    </xf>
    <xf numFmtId="180" fontId="4" fillId="38" borderId="10" xfId="0" applyNumberFormat="1" applyFont="1" applyFill="1" applyBorder="1" applyAlignment="1" applyProtection="1">
      <alignment horizontal="right"/>
      <protection/>
    </xf>
    <xf numFmtId="180" fontId="4" fillId="38" borderId="11" xfId="0" applyNumberFormat="1" applyFont="1" applyFill="1" applyBorder="1" applyAlignment="1" applyProtection="1">
      <alignment horizontal="right"/>
      <protection/>
    </xf>
    <xf numFmtId="180" fontId="4" fillId="38" borderId="23" xfId="0" applyNumberFormat="1" applyFont="1" applyFill="1" applyBorder="1" applyAlignment="1" applyProtection="1">
      <alignment horizontal="right"/>
      <protection/>
    </xf>
    <xf numFmtId="183" fontId="4" fillId="34" borderId="24" xfId="0" applyNumberFormat="1" applyFont="1" applyFill="1" applyBorder="1" applyAlignment="1" applyProtection="1">
      <alignment horizontal="right"/>
      <protection/>
    </xf>
    <xf numFmtId="183" fontId="4" fillId="34" borderId="11" xfId="0" applyNumberFormat="1" applyFont="1" applyFill="1" applyBorder="1" applyAlignment="1" applyProtection="1">
      <alignment horizontal="right"/>
      <protection/>
    </xf>
    <xf numFmtId="183" fontId="4" fillId="39" borderId="13" xfId="0" applyNumberFormat="1" applyFont="1" applyFill="1" applyBorder="1" applyAlignment="1" applyProtection="1">
      <alignment horizontal="right"/>
      <protection/>
    </xf>
    <xf numFmtId="184" fontId="5" fillId="36" borderId="25" xfId="0" applyNumberFormat="1" applyFont="1" applyFill="1" applyBorder="1" applyAlignment="1" applyProtection="1">
      <alignment horizontal="right"/>
      <protection locked="0"/>
    </xf>
    <xf numFmtId="184" fontId="5" fillId="36" borderId="26" xfId="0" applyNumberFormat="1" applyFont="1" applyFill="1" applyBorder="1" applyAlignment="1" applyProtection="1">
      <alignment horizontal="right"/>
      <protection locked="0"/>
    </xf>
    <xf numFmtId="184" fontId="5" fillId="36" borderId="27" xfId="0" applyNumberFormat="1" applyFont="1" applyFill="1" applyBorder="1" applyAlignment="1" applyProtection="1">
      <alignment horizontal="right"/>
      <protection locked="0"/>
    </xf>
    <xf numFmtId="0" fontId="5" fillId="35" borderId="28" xfId="0" applyFont="1" applyFill="1" applyBorder="1" applyAlignment="1" applyProtection="1">
      <alignment horizontal="left"/>
      <protection/>
    </xf>
    <xf numFmtId="184" fontId="5" fillId="36" borderId="29" xfId="0" applyNumberFormat="1" applyFont="1" applyFill="1" applyBorder="1" applyAlignment="1" applyProtection="1">
      <alignment horizontal="right"/>
      <protection locked="0"/>
    </xf>
    <xf numFmtId="184" fontId="5" fillId="36" borderId="30" xfId="0" applyNumberFormat="1" applyFont="1" applyFill="1" applyBorder="1" applyAlignment="1" applyProtection="1">
      <alignment horizontal="right"/>
      <protection locked="0"/>
    </xf>
    <xf numFmtId="183" fontId="5" fillId="35" borderId="31" xfId="0" applyNumberFormat="1" applyFont="1" applyFill="1" applyBorder="1" applyAlignment="1" applyProtection="1">
      <alignment horizontal="right"/>
      <protection/>
    </xf>
    <xf numFmtId="0" fontId="10" fillId="0" borderId="0" xfId="0" applyFont="1" applyAlignment="1">
      <alignment/>
    </xf>
    <xf numFmtId="0" fontId="11" fillId="0" borderId="0" xfId="0" applyFont="1" applyAlignment="1">
      <alignment/>
    </xf>
    <xf numFmtId="0" fontId="4" fillId="34" borderId="32" xfId="0" applyFont="1" applyFill="1" applyBorder="1" applyAlignment="1" applyProtection="1">
      <alignment horizontal="left" vertical="center"/>
      <protection/>
    </xf>
    <xf numFmtId="183" fontId="4" fillId="34" borderId="13" xfId="0" applyNumberFormat="1" applyFont="1" applyFill="1" applyBorder="1" applyAlignment="1" applyProtection="1">
      <alignment horizontal="right"/>
      <protection/>
    </xf>
    <xf numFmtId="183" fontId="3" fillId="33" borderId="0" xfId="0" applyNumberFormat="1" applyFont="1" applyFill="1" applyAlignment="1" applyProtection="1">
      <alignment horizontal="left"/>
      <protection/>
    </xf>
    <xf numFmtId="0" fontId="6" fillId="34" borderId="13" xfId="0" applyFont="1" applyFill="1" applyBorder="1" applyAlignment="1" applyProtection="1">
      <alignment vertical="center"/>
      <protection/>
    </xf>
    <xf numFmtId="14" fontId="5" fillId="36" borderId="33" xfId="0" applyNumberFormat="1" applyFont="1" applyFill="1" applyBorder="1" applyAlignment="1" applyProtection="1">
      <alignment horizontal="left"/>
      <protection locked="0"/>
    </xf>
    <xf numFmtId="14" fontId="5" fillId="36" borderId="34" xfId="0" applyNumberFormat="1" applyFont="1" applyFill="1" applyBorder="1" applyAlignment="1" applyProtection="1">
      <alignment horizontal="left"/>
      <protection locked="0"/>
    </xf>
    <xf numFmtId="0" fontId="13" fillId="37" borderId="11" xfId="0" applyFont="1" applyFill="1" applyBorder="1" applyAlignment="1" applyProtection="1">
      <alignment vertical="center"/>
      <protection/>
    </xf>
    <xf numFmtId="183" fontId="13" fillId="37" borderId="23" xfId="0" applyNumberFormat="1" applyFont="1" applyFill="1" applyBorder="1" applyAlignment="1" applyProtection="1">
      <alignment vertical="center"/>
      <protection/>
    </xf>
    <xf numFmtId="183" fontId="13" fillId="37" borderId="11" xfId="0" applyNumberFormat="1" applyFont="1" applyFill="1" applyBorder="1" applyAlignment="1" applyProtection="1">
      <alignment vertical="center"/>
      <protection locked="0"/>
    </xf>
    <xf numFmtId="183" fontId="4" fillId="34" borderId="10" xfId="0" applyNumberFormat="1" applyFont="1" applyFill="1" applyBorder="1" applyAlignment="1" applyProtection="1">
      <alignment horizontal="right"/>
      <protection/>
    </xf>
    <xf numFmtId="183" fontId="4" fillId="34" borderId="12" xfId="0" applyNumberFormat="1" applyFont="1" applyFill="1" applyBorder="1" applyAlignment="1" applyProtection="1">
      <alignment horizontal="right"/>
      <protection/>
    </xf>
    <xf numFmtId="0" fontId="4" fillId="34" borderId="23" xfId="0" applyFont="1" applyFill="1" applyBorder="1" applyAlignment="1" applyProtection="1">
      <alignment horizontal="left" vertical="center"/>
      <protection/>
    </xf>
    <xf numFmtId="183" fontId="14" fillId="37" borderId="12" xfId="0" applyNumberFormat="1" applyFont="1" applyFill="1" applyBorder="1" applyAlignment="1" applyProtection="1">
      <alignment horizontal="right"/>
      <protection/>
    </xf>
    <xf numFmtId="0" fontId="0" fillId="40" borderId="0" xfId="0" applyFill="1" applyAlignment="1" applyProtection="1">
      <alignment/>
      <protection/>
    </xf>
    <xf numFmtId="0" fontId="7" fillId="37" borderId="23" xfId="0" applyFont="1" applyFill="1" applyBorder="1" applyAlignment="1" applyProtection="1">
      <alignment vertical="center"/>
      <protection/>
    </xf>
    <xf numFmtId="0" fontId="4" fillId="35" borderId="29" xfId="0" applyFont="1" applyFill="1" applyBorder="1" applyAlignment="1" applyProtection="1">
      <alignment horizontal="left" vertical="center"/>
      <protection/>
    </xf>
    <xf numFmtId="0" fontId="4" fillId="35" borderId="20" xfId="0" applyFont="1" applyFill="1" applyBorder="1" applyAlignment="1" applyProtection="1">
      <alignment horizontal="left" vertical="center"/>
      <protection/>
    </xf>
    <xf numFmtId="0" fontId="4" fillId="35" borderId="35" xfId="0" applyFont="1" applyFill="1" applyBorder="1" applyAlignment="1" applyProtection="1">
      <alignment horizontal="left" vertical="center"/>
      <protection/>
    </xf>
    <xf numFmtId="0" fontId="5" fillId="36" borderId="36" xfId="0" applyFont="1" applyFill="1" applyBorder="1" applyAlignment="1" applyProtection="1">
      <alignment horizontal="center"/>
      <protection locked="0"/>
    </xf>
    <xf numFmtId="0" fontId="5" fillId="36" borderId="34" xfId="0" applyFont="1" applyFill="1" applyBorder="1" applyAlignment="1" applyProtection="1">
      <alignment horizontal="center"/>
      <protection locked="0"/>
    </xf>
    <xf numFmtId="0" fontId="5" fillId="36" borderId="37" xfId="0" applyFont="1" applyFill="1" applyBorder="1" applyAlignment="1" applyProtection="1">
      <alignment horizontal="center"/>
      <protection locked="0"/>
    </xf>
    <xf numFmtId="14" fontId="0" fillId="0" borderId="0" xfId="0" applyNumberFormat="1" applyAlignment="1">
      <alignment/>
    </xf>
    <xf numFmtId="21" fontId="0" fillId="0" borderId="0" xfId="0" applyNumberFormat="1" applyAlignment="1">
      <alignment/>
    </xf>
    <xf numFmtId="0" fontId="6" fillId="34" borderId="11" xfId="0" applyFont="1" applyFill="1" applyBorder="1" applyAlignment="1" applyProtection="1">
      <alignment horizontal="center" vertical="center"/>
      <protection/>
    </xf>
    <xf numFmtId="0" fontId="6" fillId="16" borderId="0" xfId="0" applyFont="1" applyFill="1" applyAlignment="1">
      <alignment vertical="top" wrapText="1"/>
    </xf>
    <xf numFmtId="0" fontId="6" fillId="41" borderId="0" xfId="0" applyFont="1" applyFill="1" applyAlignment="1">
      <alignment vertical="top" wrapText="1"/>
    </xf>
    <xf numFmtId="0" fontId="6" fillId="25" borderId="0" xfId="0" applyFont="1" applyFill="1" applyAlignment="1">
      <alignment vertical="top" wrapText="1"/>
    </xf>
    <xf numFmtId="0" fontId="6" fillId="42" borderId="0" xfId="0" applyFont="1" applyFill="1" applyAlignment="1">
      <alignment vertical="top" wrapText="1"/>
    </xf>
    <xf numFmtId="0" fontId="0" fillId="0" borderId="0" xfId="0" applyAlignment="1">
      <alignment vertical="top"/>
    </xf>
    <xf numFmtId="0" fontId="0" fillId="0" borderId="0" xfId="0" applyFont="1" applyAlignment="1">
      <alignment/>
    </xf>
    <xf numFmtId="183" fontId="5" fillId="35" borderId="38" xfId="0" applyNumberFormat="1" applyFont="1" applyFill="1" applyBorder="1" applyAlignment="1" applyProtection="1">
      <alignment horizontal="right"/>
      <protection/>
    </xf>
    <xf numFmtId="183" fontId="5" fillId="35" borderId="39" xfId="0" applyNumberFormat="1" applyFont="1" applyFill="1" applyBorder="1" applyAlignment="1" applyProtection="1">
      <alignment horizontal="right"/>
      <protection/>
    </xf>
    <xf numFmtId="183" fontId="5" fillId="35" borderId="40" xfId="0" applyNumberFormat="1" applyFont="1" applyFill="1" applyBorder="1" applyAlignment="1" applyProtection="1">
      <alignment horizontal="right"/>
      <protection/>
    </xf>
    <xf numFmtId="0" fontId="7" fillId="37" borderId="0" xfId="0" applyFont="1" applyFill="1" applyBorder="1" applyAlignment="1" applyProtection="1">
      <alignment vertical="center"/>
      <protection/>
    </xf>
    <xf numFmtId="0" fontId="4" fillId="34" borderId="0" xfId="0" applyFont="1" applyFill="1" applyBorder="1" applyAlignment="1" applyProtection="1">
      <alignment horizontal="left" vertical="center"/>
      <protection/>
    </xf>
    <xf numFmtId="0" fontId="5" fillId="36" borderId="0" xfId="0" applyFont="1" applyFill="1" applyBorder="1" applyAlignment="1" applyProtection="1">
      <alignment horizontal="center"/>
      <protection locked="0"/>
    </xf>
    <xf numFmtId="183" fontId="14" fillId="37" borderId="0" xfId="0" applyNumberFormat="1" applyFont="1" applyFill="1" applyBorder="1" applyAlignment="1" applyProtection="1">
      <alignment horizontal="right"/>
      <protection/>
    </xf>
    <xf numFmtId="191" fontId="0" fillId="0" borderId="0" xfId="0" applyNumberFormat="1" applyAlignment="1">
      <alignment/>
    </xf>
    <xf numFmtId="14" fontId="0" fillId="0" borderId="0" xfId="0" applyNumberFormat="1" applyFont="1" applyAlignment="1" applyProtection="1">
      <alignment/>
      <protection/>
    </xf>
    <xf numFmtId="0" fontId="61" fillId="43" borderId="41" xfId="33" applyFont="1" applyFill="1" applyBorder="1" applyAlignment="1">
      <alignment/>
    </xf>
    <xf numFmtId="0" fontId="61" fillId="43" borderId="42" xfId="33" applyFont="1" applyFill="1" applyBorder="1" applyAlignment="1">
      <alignment/>
    </xf>
    <xf numFmtId="0" fontId="61" fillId="43" borderId="43" xfId="33" applyFont="1" applyFill="1" applyBorder="1" applyAlignment="1">
      <alignment/>
    </xf>
    <xf numFmtId="184" fontId="0" fillId="0" borderId="0" xfId="0" applyNumberFormat="1" applyAlignment="1">
      <alignment/>
    </xf>
    <xf numFmtId="14" fontId="62" fillId="0" borderId="0" xfId="0" applyNumberFormat="1" applyFont="1" applyAlignment="1" applyProtection="1">
      <alignment/>
      <protection locked="0"/>
    </xf>
    <xf numFmtId="0" fontId="0" fillId="0" borderId="0" xfId="0" applyFont="1" applyAlignment="1" applyProtection="1">
      <alignment/>
      <protection locked="0"/>
    </xf>
    <xf numFmtId="192" fontId="17" fillId="0" borderId="0" xfId="0" applyNumberFormat="1" applyFont="1" applyAlignment="1" applyProtection="1">
      <alignment horizontal="center" vertical="center"/>
      <protection locked="0"/>
    </xf>
    <xf numFmtId="0" fontId="0" fillId="0" borderId="0" xfId="0" applyAlignment="1" applyProtection="1">
      <alignment/>
      <protection locked="0"/>
    </xf>
    <xf numFmtId="17" fontId="0" fillId="0" borderId="0" xfId="0" applyNumberFormat="1" applyAlignment="1" applyProtection="1">
      <alignment/>
      <protection locked="0"/>
    </xf>
    <xf numFmtId="191" fontId="0" fillId="0" borderId="44" xfId="0" applyNumberFormat="1" applyBorder="1" applyAlignment="1" applyProtection="1">
      <alignment/>
      <protection locked="0"/>
    </xf>
    <xf numFmtId="0" fontId="63" fillId="19" borderId="44" xfId="0" applyFont="1" applyFill="1" applyBorder="1" applyAlignment="1" applyProtection="1">
      <alignment horizontal="center"/>
      <protection locked="0"/>
    </xf>
    <xf numFmtId="0" fontId="6" fillId="0" borderId="0" xfId="0" applyFont="1" applyBorder="1" applyAlignment="1" applyProtection="1">
      <alignment/>
      <protection locked="0"/>
    </xf>
    <xf numFmtId="0" fontId="6" fillId="0" borderId="0" xfId="0" applyFont="1" applyBorder="1" applyAlignment="1" applyProtection="1">
      <alignment horizontal="center" vertical="center"/>
      <protection locked="0"/>
    </xf>
    <xf numFmtId="14" fontId="62" fillId="0" borderId="0" xfId="0" applyNumberFormat="1" applyFont="1" applyBorder="1" applyAlignment="1" applyProtection="1">
      <alignment/>
      <protection locked="0"/>
    </xf>
    <xf numFmtId="0" fontId="5" fillId="0" borderId="0" xfId="0" applyFont="1" applyAlignment="1" applyProtection="1">
      <alignment/>
      <protection locked="0"/>
    </xf>
    <xf numFmtId="194" fontId="0" fillId="0" borderId="0" xfId="0" applyNumberFormat="1" applyFont="1" applyAlignment="1" applyProtection="1">
      <alignment/>
      <protection locked="0"/>
    </xf>
    <xf numFmtId="194" fontId="6" fillId="0" borderId="45" xfId="0" applyNumberFormat="1" applyFont="1" applyBorder="1" applyAlignment="1" applyProtection="1">
      <alignment/>
      <protection locked="0"/>
    </xf>
    <xf numFmtId="191" fontId="0" fillId="0" borderId="0" xfId="0" applyNumberFormat="1" applyAlignment="1" applyProtection="1">
      <alignment/>
      <protection locked="0"/>
    </xf>
    <xf numFmtId="191" fontId="0" fillId="0" borderId="0" xfId="0" applyNumberFormat="1" applyFont="1" applyAlignment="1" applyProtection="1">
      <alignment/>
      <protection locked="0"/>
    </xf>
    <xf numFmtId="184" fontId="18" fillId="44" borderId="0" xfId="0" applyNumberFormat="1" applyFont="1" applyFill="1" applyBorder="1" applyAlignment="1" applyProtection="1">
      <alignment horizontal="right" wrapText="1"/>
      <protection locked="0"/>
    </xf>
    <xf numFmtId="191" fontId="0" fillId="0" borderId="46" xfId="0" applyNumberFormat="1" applyBorder="1" applyAlignment="1" applyProtection="1">
      <alignment/>
      <protection locked="0"/>
    </xf>
    <xf numFmtId="0" fontId="6" fillId="0" borderId="46" xfId="0" applyFont="1" applyBorder="1" applyAlignment="1" applyProtection="1">
      <alignment/>
      <protection locked="0"/>
    </xf>
    <xf numFmtId="191" fontId="0" fillId="0" borderId="0" xfId="0" applyNumberFormat="1" applyBorder="1" applyAlignment="1" applyProtection="1">
      <alignment/>
      <protection locked="0"/>
    </xf>
    <xf numFmtId="194" fontId="18" fillId="42" borderId="44" xfId="0" applyNumberFormat="1" applyFont="1" applyFill="1" applyBorder="1" applyAlignment="1" applyProtection="1">
      <alignment horizontal="center" vertical="center" wrapText="1"/>
      <protection locked="0"/>
    </xf>
    <xf numFmtId="194" fontId="18" fillId="45" borderId="44" xfId="0" applyNumberFormat="1" applyFont="1" applyFill="1" applyBorder="1" applyAlignment="1" applyProtection="1">
      <alignment horizontal="center" vertical="center" wrapText="1"/>
      <protection locked="0"/>
    </xf>
    <xf numFmtId="191" fontId="6" fillId="0" borderId="0" xfId="0" applyNumberFormat="1" applyFont="1" applyAlignment="1">
      <alignment horizontal="center"/>
    </xf>
    <xf numFmtId="0" fontId="6" fillId="0" borderId="0" xfId="0" applyFont="1" applyAlignment="1">
      <alignment horizontal="center"/>
    </xf>
    <xf numFmtId="0" fontId="64" fillId="43" borderId="41" xfId="33" applyFont="1" applyFill="1" applyBorder="1" applyAlignment="1">
      <alignment/>
    </xf>
    <xf numFmtId="192" fontId="17" fillId="0" borderId="0" xfId="0" applyNumberFormat="1" applyFont="1" applyAlignment="1" applyProtection="1">
      <alignment horizontal="center"/>
      <protection locked="0"/>
    </xf>
    <xf numFmtId="191" fontId="6" fillId="0" borderId="0" xfId="0" applyNumberFormat="1" applyFont="1" applyAlignment="1">
      <alignment horizontal="center"/>
    </xf>
    <xf numFmtId="0" fontId="6" fillId="0" borderId="0" xfId="0" applyFont="1" applyAlignment="1">
      <alignment horizontal="center"/>
    </xf>
    <xf numFmtId="0" fontId="61" fillId="43" borderId="43" xfId="33" applyFont="1" applyFill="1" applyBorder="1" applyAlignment="1">
      <alignment wrapText="1"/>
    </xf>
    <xf numFmtId="0" fontId="0" fillId="0" borderId="43" xfId="0" applyBorder="1" applyAlignment="1">
      <alignment/>
    </xf>
    <xf numFmtId="0" fontId="0" fillId="0" borderId="42" xfId="0" applyBorder="1" applyAlignment="1">
      <alignment/>
    </xf>
    <xf numFmtId="0" fontId="65" fillId="43" borderId="41" xfId="33" applyFont="1" applyFill="1" applyBorder="1" applyAlignment="1">
      <alignment/>
    </xf>
    <xf numFmtId="191" fontId="1" fillId="0" borderId="0" xfId="45" applyNumberFormat="1" applyAlignment="1" applyProtection="1">
      <alignment horizontal="center"/>
      <protection/>
    </xf>
    <xf numFmtId="0" fontId="0" fillId="0" borderId="0" xfId="0" applyAlignment="1">
      <alignment horizontal="center"/>
    </xf>
    <xf numFmtId="0" fontId="61" fillId="43" borderId="47" xfId="33" applyFont="1" applyFill="1" applyBorder="1" applyAlignment="1">
      <alignment wrapText="1"/>
    </xf>
    <xf numFmtId="0" fontId="0" fillId="0" borderId="47" xfId="0" applyBorder="1" applyAlignment="1">
      <alignment/>
    </xf>
    <xf numFmtId="0" fontId="4" fillId="34" borderId="10" xfId="0" applyFont="1" applyFill="1" applyBorder="1" applyAlignment="1" applyProtection="1">
      <alignment horizontal="center"/>
      <protection/>
    </xf>
    <xf numFmtId="0" fontId="4" fillId="34" borderId="23" xfId="0" applyFont="1" applyFill="1" applyBorder="1" applyAlignment="1" applyProtection="1">
      <alignment horizontal="center"/>
      <protection/>
    </xf>
    <xf numFmtId="0" fontId="6" fillId="34" borderId="10" xfId="0" applyFont="1" applyFill="1" applyBorder="1" applyAlignment="1" applyProtection="1">
      <alignment horizontal="center"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 vertical="center"/>
      <protection/>
    </xf>
    <xf numFmtId="0" fontId="4" fillId="34" borderId="10" xfId="0" applyFont="1" applyFill="1" applyBorder="1" applyAlignment="1" applyProtection="1">
      <alignment horizontal="left"/>
      <protection/>
    </xf>
    <xf numFmtId="0" fontId="4" fillId="34" borderId="11" xfId="0" applyFont="1" applyFill="1" applyBorder="1" applyAlignment="1" applyProtection="1">
      <alignment horizontal="left"/>
      <protection/>
    </xf>
    <xf numFmtId="0" fontId="8" fillId="33" borderId="0" xfId="0" applyFont="1" applyFill="1" applyAlignment="1" applyProtection="1">
      <alignment horizontal="left" vertical="center"/>
      <protection/>
    </xf>
    <xf numFmtId="0" fontId="12" fillId="33" borderId="0" xfId="0" applyFont="1" applyFill="1" applyAlignment="1" applyProtection="1">
      <alignment horizontal="left" vertical="center"/>
      <protection locked="0"/>
    </xf>
    <xf numFmtId="0" fontId="0" fillId="33" borderId="0" xfId="0" applyFont="1" applyFill="1" applyBorder="1" applyAlignment="1" applyProtection="1">
      <alignment horizontal="left"/>
      <protection locked="0"/>
    </xf>
    <xf numFmtId="0" fontId="6" fillId="33" borderId="0" xfId="0" applyFont="1" applyFill="1" applyAlignment="1" applyProtection="1">
      <alignment horizontal="left" wrapText="1"/>
      <protection/>
    </xf>
    <xf numFmtId="0" fontId="0" fillId="33" borderId="0" xfId="0" applyFont="1" applyFill="1" applyAlignment="1" applyProtection="1">
      <alignment horizontal="left" wrapText="1"/>
      <protection locked="0"/>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748EA8"/>
      <rgbColor rgb="00339966"/>
      <rgbColor rgb="00739ED3"/>
      <rgbColor rgb="00ECF5D7"/>
      <rgbColor rgb="00993300"/>
      <rgbColor rgb="00993366"/>
      <rgbColor rgb="00F1F6F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Temps de travail par semaine</a:t>
            </a:r>
          </a:p>
        </c:rich>
      </c:tx>
      <c:layout>
        <c:manualLayout>
          <c:xMode val="factor"/>
          <c:yMode val="factor"/>
          <c:x val="-0.00125"/>
          <c:y val="-0.00775"/>
        </c:manualLayout>
      </c:layout>
      <c:spPr>
        <a:noFill/>
        <a:ln w="3175">
          <a:noFill/>
        </a:ln>
      </c:spPr>
    </c:title>
    <c:plotArea>
      <c:layout>
        <c:manualLayout>
          <c:xMode val="edge"/>
          <c:yMode val="edge"/>
          <c:x val="0.00275"/>
          <c:y val="0.1525"/>
          <c:w val="0.984"/>
          <c:h val="0.73425"/>
        </c:manualLayout>
      </c:layout>
      <c:lineChart>
        <c:grouping val="standard"/>
        <c:varyColors val="0"/>
        <c:ser>
          <c:idx val="2"/>
          <c:order val="0"/>
          <c:tx>
            <c:v>Horaire prévu</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Synthese!$C$632:$C$683</c:f>
              <c:numCach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ser>
        <c:ser>
          <c:idx val="3"/>
          <c:order val="1"/>
          <c:tx>
            <c:v>Heures supplémentaires</c:v>
          </c:tx>
          <c:spPr>
            <a:ln w="25400">
              <a:solidFill>
                <a:srgbClr val="748EA8"/>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Synthese!$D$632:$D$683</c:f>
              <c:numCach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ser>
        <c:ser>
          <c:idx val="0"/>
          <c:order val="2"/>
          <c:tx>
            <c:v>Heures travaillées</c:v>
          </c:tx>
          <c:spPr>
            <a:ln w="25400">
              <a:solidFill>
                <a:srgbClr val="547D92"/>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Synthese!$F$632:$F$683</c:f>
              <c:numCach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ser>
        <c:marker val="1"/>
        <c:axId val="61946422"/>
        <c:axId val="20646887"/>
      </c:lineChart>
      <c:catAx>
        <c:axId val="61946422"/>
        <c:scaling>
          <c:orientation val="minMax"/>
        </c:scaling>
        <c:axPos val="b"/>
        <c:delete val="0"/>
        <c:numFmt formatCode="General" sourceLinked="1"/>
        <c:majorTickMark val="none"/>
        <c:minorTickMark val="none"/>
        <c:tickLblPos val="nextTo"/>
        <c:spPr>
          <a:ln w="3175">
            <a:solidFill>
              <a:srgbClr val="969696"/>
            </a:solidFill>
          </a:ln>
        </c:spPr>
        <c:crossAx val="20646887"/>
        <c:crosses val="autoZero"/>
        <c:auto val="1"/>
        <c:lblOffset val="100"/>
        <c:tickLblSkip val="1"/>
        <c:noMultiLvlLbl val="0"/>
      </c:catAx>
      <c:valAx>
        <c:axId val="20646887"/>
        <c:scaling>
          <c:orientation val="minMax"/>
        </c:scaling>
        <c:axPos val="l"/>
        <c:majorGridlines>
          <c:spPr>
            <a:ln w="3175">
              <a:solidFill>
                <a:srgbClr val="969696"/>
              </a:solidFill>
            </a:ln>
          </c:spPr>
        </c:majorGridlines>
        <c:delete val="0"/>
        <c:numFmt formatCode="General" sourceLinked="1"/>
        <c:majorTickMark val="none"/>
        <c:minorTickMark val="none"/>
        <c:tickLblPos val="nextTo"/>
        <c:spPr>
          <a:ln w="3175">
            <a:noFill/>
          </a:ln>
        </c:spPr>
        <c:crossAx val="61946422"/>
        <c:crossesAt val="1"/>
        <c:crossBetween val="between"/>
        <c:dispUnits/>
      </c:valAx>
      <c:spPr>
        <a:solidFill>
          <a:srgbClr val="FFFFFF"/>
        </a:solidFill>
        <a:ln w="3175">
          <a:noFill/>
        </a:ln>
      </c:spPr>
    </c:plotArea>
    <c:legend>
      <c:legendPos val="b"/>
      <c:layout>
        <c:manualLayout>
          <c:xMode val="edge"/>
          <c:yMode val="edge"/>
          <c:x val="0.24325"/>
          <c:y val="0.897"/>
          <c:w val="0.51025"/>
          <c:h val="0.080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969696"/>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18</xdr:row>
      <xdr:rowOff>85725</xdr:rowOff>
    </xdr:from>
    <xdr:to>
      <xdr:col>32</xdr:col>
      <xdr:colOff>133350</xdr:colOff>
      <xdr:row>34</xdr:row>
      <xdr:rowOff>76200</xdr:rowOff>
    </xdr:to>
    <xdr:graphicFrame>
      <xdr:nvGraphicFramePr>
        <xdr:cNvPr id="1" name="Graphique 3"/>
        <xdr:cNvGraphicFramePr/>
      </xdr:nvGraphicFramePr>
      <xdr:xfrm>
        <a:off x="323850" y="3390900"/>
        <a:ext cx="8505825" cy="2581275"/>
      </xdr:xfrm>
      <a:graphic>
        <a:graphicData uri="http://schemas.openxmlformats.org/drawingml/2006/chart">
          <c:chart xmlns:c="http://schemas.openxmlformats.org/drawingml/2006/chart" r:id="rId1"/>
        </a:graphicData>
      </a:graphic>
    </xdr:graphicFrame>
    <xdr:clientData/>
  </xdr:twoCellAnchor>
  <xdr:twoCellAnchor>
    <xdr:from>
      <xdr:col>32</xdr:col>
      <xdr:colOff>85725</xdr:colOff>
      <xdr:row>2</xdr:row>
      <xdr:rowOff>85725</xdr:rowOff>
    </xdr:from>
    <xdr:to>
      <xdr:col>32</xdr:col>
      <xdr:colOff>333375</xdr:colOff>
      <xdr:row>5</xdr:row>
      <xdr:rowOff>76200</xdr:rowOff>
    </xdr:to>
    <xdr:sp macro="[0]!ThisWorkbook.MoisSuivant">
      <xdr:nvSpPr>
        <xdr:cNvPr id="2" name="Flèche droite 3"/>
        <xdr:cNvSpPr>
          <a:spLocks/>
        </xdr:cNvSpPr>
      </xdr:nvSpPr>
      <xdr:spPr>
        <a:xfrm>
          <a:off x="8782050" y="571500"/>
          <a:ext cx="247650" cy="600075"/>
        </a:xfrm>
        <a:prstGeom prst="rightArrow">
          <a:avLst>
            <a:gd name="adj" fmla="val 0"/>
          </a:avLst>
        </a:prstGeom>
        <a:solidFill>
          <a:srgbClr val="C3D69B"/>
        </a:solidFill>
        <a:ln w="25400" cmpd="sng">
          <a:solidFill>
            <a:srgbClr val="4F622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2</xdr:row>
      <xdr:rowOff>66675</xdr:rowOff>
    </xdr:from>
    <xdr:to>
      <xdr:col>0</xdr:col>
      <xdr:colOff>352425</xdr:colOff>
      <xdr:row>5</xdr:row>
      <xdr:rowOff>76200</xdr:rowOff>
    </xdr:to>
    <xdr:sp macro="[0]!ThisWorkbook.MoisPrecedent">
      <xdr:nvSpPr>
        <xdr:cNvPr id="3" name="Flèche droite 6"/>
        <xdr:cNvSpPr>
          <a:spLocks/>
        </xdr:cNvSpPr>
      </xdr:nvSpPr>
      <xdr:spPr>
        <a:xfrm rot="10800000">
          <a:off x="123825" y="552450"/>
          <a:ext cx="228600" cy="619125"/>
        </a:xfrm>
        <a:prstGeom prst="rightArrow">
          <a:avLst>
            <a:gd name="adj" fmla="val 0"/>
          </a:avLst>
        </a:prstGeom>
        <a:solidFill>
          <a:srgbClr val="C3D69B"/>
        </a:solidFill>
        <a:ln w="25400" cmpd="sng">
          <a:solidFill>
            <a:srgbClr val="4F622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33</xdr:col>
      <xdr:colOff>219075</xdr:colOff>
      <xdr:row>1</xdr:row>
      <xdr:rowOff>142875</xdr:rowOff>
    </xdr:from>
    <xdr:to>
      <xdr:col>37</xdr:col>
      <xdr:colOff>114300</xdr:colOff>
      <xdr:row>17</xdr:row>
      <xdr:rowOff>123825</xdr:rowOff>
    </xdr:to>
    <xdr:pic>
      <xdr:nvPicPr>
        <xdr:cNvPr id="4" name="Image 1"/>
        <xdr:cNvPicPr preferRelativeResize="1">
          <a:picLocks noChangeAspect="1"/>
        </xdr:cNvPicPr>
      </xdr:nvPicPr>
      <xdr:blipFill>
        <a:blip r:embed="rId2"/>
        <a:stretch>
          <a:fillRect/>
        </a:stretch>
      </xdr:blipFill>
      <xdr:spPr>
        <a:xfrm>
          <a:off x="9477375" y="457200"/>
          <a:ext cx="2809875" cy="2809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inthour.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3">
    <pageSetUpPr fitToPage="1"/>
  </sheetPr>
  <dimension ref="A1:AK57"/>
  <sheetViews>
    <sheetView showGridLines="0" tabSelected="1" zoomScalePageLayoutView="0" workbookViewId="0" topLeftCell="A40">
      <selection activeCell="F52" sqref="F52:AF52"/>
    </sheetView>
  </sheetViews>
  <sheetFormatPr defaultColWidth="11.421875" defaultRowHeight="12.75"/>
  <cols>
    <col min="1" max="1" width="6.421875" style="0" customWidth="1"/>
    <col min="2" max="32" width="4.00390625" style="0" customWidth="1"/>
    <col min="33" max="33" width="8.421875" style="0" customWidth="1"/>
    <col min="34" max="34" width="3.421875" style="0" customWidth="1"/>
    <col min="35" max="37" width="13.421875" style="0" customWidth="1"/>
  </cols>
  <sheetData>
    <row r="1" spans="1:33" ht="24.75" customHeight="1">
      <c r="A1" s="92">
        <v>41335</v>
      </c>
      <c r="B1" s="116" t="s">
        <v>123</v>
      </c>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row>
    <row r="2" spans="1:33" ht="13.5" customHeight="1">
      <c r="A2" s="93"/>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row>
    <row r="3" spans="1:33" ht="19.5" customHeight="1">
      <c r="A3" s="95"/>
      <c r="B3" s="95"/>
      <c r="C3" s="95"/>
      <c r="D3" s="95"/>
      <c r="E3" s="95"/>
      <c r="F3" s="95"/>
      <c r="G3" s="95"/>
      <c r="H3" s="95"/>
      <c r="I3" s="96"/>
      <c r="J3" s="95"/>
      <c r="K3" s="95"/>
      <c r="L3" s="95"/>
      <c r="M3" s="95"/>
      <c r="N3" s="95"/>
      <c r="O3" s="95"/>
      <c r="P3" s="95"/>
      <c r="Q3" s="95"/>
      <c r="R3" s="95"/>
      <c r="S3" s="95"/>
      <c r="T3" s="95"/>
      <c r="U3" s="95"/>
      <c r="V3" s="95"/>
      <c r="W3" s="95"/>
      <c r="X3" s="95"/>
      <c r="Y3" s="95"/>
      <c r="Z3" s="95"/>
      <c r="AA3" s="95"/>
      <c r="AB3" s="95"/>
      <c r="AC3" s="95"/>
      <c r="AD3" s="95"/>
      <c r="AE3" s="95"/>
      <c r="AF3" s="95"/>
      <c r="AG3" s="95"/>
    </row>
    <row r="4" spans="1:35" s="48" customFormat="1" ht="14.25" customHeight="1">
      <c r="A4" s="93"/>
      <c r="B4" s="97" t="s">
        <v>100</v>
      </c>
      <c r="C4" s="98" t="s">
        <v>101</v>
      </c>
      <c r="D4" s="98" t="s">
        <v>102</v>
      </c>
      <c r="E4" s="97" t="s">
        <v>103</v>
      </c>
      <c r="F4" s="97" t="s">
        <v>104</v>
      </c>
      <c r="G4" s="97" t="s">
        <v>105</v>
      </c>
      <c r="H4" s="97" t="s">
        <v>106</v>
      </c>
      <c r="I4" s="97" t="s">
        <v>100</v>
      </c>
      <c r="J4" s="98" t="s">
        <v>101</v>
      </c>
      <c r="K4" s="98" t="s">
        <v>102</v>
      </c>
      <c r="L4" s="97" t="s">
        <v>103</v>
      </c>
      <c r="M4" s="97" t="s">
        <v>104</v>
      </c>
      <c r="N4" s="97" t="s">
        <v>105</v>
      </c>
      <c r="O4" s="97" t="s">
        <v>106</v>
      </c>
      <c r="P4" s="97" t="s">
        <v>100</v>
      </c>
      <c r="Q4" s="98" t="s">
        <v>101</v>
      </c>
      <c r="R4" s="98" t="s">
        <v>102</v>
      </c>
      <c r="S4" s="97" t="s">
        <v>103</v>
      </c>
      <c r="T4" s="97" t="s">
        <v>104</v>
      </c>
      <c r="U4" s="97" t="s">
        <v>105</v>
      </c>
      <c r="V4" s="97" t="s">
        <v>106</v>
      </c>
      <c r="W4" s="97" t="s">
        <v>100</v>
      </c>
      <c r="X4" s="98" t="s">
        <v>101</v>
      </c>
      <c r="Y4" s="98" t="s">
        <v>102</v>
      </c>
      <c r="Z4" s="97" t="s">
        <v>103</v>
      </c>
      <c r="AA4" s="97" t="s">
        <v>104</v>
      </c>
      <c r="AB4" s="97" t="s">
        <v>105</v>
      </c>
      <c r="AC4" s="97" t="s">
        <v>106</v>
      </c>
      <c r="AD4" s="97" t="s">
        <v>100</v>
      </c>
      <c r="AE4" s="98" t="s">
        <v>101</v>
      </c>
      <c r="AF4" s="98" t="s">
        <v>102</v>
      </c>
      <c r="AG4" s="99"/>
      <c r="AH4" s="78"/>
      <c r="AI4" s="78"/>
    </row>
    <row r="5" spans="1:33" ht="14.25" customHeight="1">
      <c r="A5" s="95"/>
      <c r="B5" s="97">
        <v>1</v>
      </c>
      <c r="C5" s="98">
        <v>2</v>
      </c>
      <c r="D5" s="98">
        <v>3</v>
      </c>
      <c r="E5" s="97">
        <v>4</v>
      </c>
      <c r="F5" s="97">
        <v>5</v>
      </c>
      <c r="G5" s="97">
        <v>6</v>
      </c>
      <c r="H5" s="97">
        <v>7</v>
      </c>
      <c r="I5" s="97">
        <v>8</v>
      </c>
      <c r="J5" s="98">
        <v>9</v>
      </c>
      <c r="K5" s="98">
        <v>10</v>
      </c>
      <c r="L5" s="97">
        <v>11</v>
      </c>
      <c r="M5" s="97">
        <v>12</v>
      </c>
      <c r="N5" s="97">
        <v>13</v>
      </c>
      <c r="O5" s="97">
        <v>14</v>
      </c>
      <c r="P5" s="97">
        <v>15</v>
      </c>
      <c r="Q5" s="98">
        <v>16</v>
      </c>
      <c r="R5" s="98">
        <v>17</v>
      </c>
      <c r="S5" s="97">
        <v>18</v>
      </c>
      <c r="T5" s="97">
        <v>19</v>
      </c>
      <c r="U5" s="97">
        <v>20</v>
      </c>
      <c r="V5" s="97">
        <v>21</v>
      </c>
      <c r="W5" s="97">
        <v>22</v>
      </c>
      <c r="X5" s="98">
        <v>23</v>
      </c>
      <c r="Y5" s="98">
        <v>24</v>
      </c>
      <c r="Z5" s="97">
        <v>25</v>
      </c>
      <c r="AA5" s="97">
        <v>26</v>
      </c>
      <c r="AB5" s="97">
        <v>27</v>
      </c>
      <c r="AC5" s="97">
        <v>28</v>
      </c>
      <c r="AD5" s="97">
        <v>29</v>
      </c>
      <c r="AE5" s="98">
        <v>30</v>
      </c>
      <c r="AF5" s="98">
        <v>31</v>
      </c>
      <c r="AG5" s="100"/>
    </row>
    <row r="6" spans="1:33" ht="6" customHeight="1">
      <c r="A6" s="95"/>
      <c r="B6" s="101">
        <v>41334</v>
      </c>
      <c r="C6" s="101">
        <v>41335</v>
      </c>
      <c r="D6" s="101">
        <v>41336</v>
      </c>
      <c r="E6" s="101">
        <v>41337</v>
      </c>
      <c r="F6" s="101">
        <v>41338</v>
      </c>
      <c r="G6" s="101">
        <v>41339</v>
      </c>
      <c r="H6" s="101">
        <v>41340</v>
      </c>
      <c r="I6" s="101">
        <v>41341</v>
      </c>
      <c r="J6" s="101">
        <v>41342</v>
      </c>
      <c r="K6" s="101">
        <v>41343</v>
      </c>
      <c r="L6" s="101">
        <v>41344</v>
      </c>
      <c r="M6" s="101">
        <v>41345</v>
      </c>
      <c r="N6" s="101">
        <v>41346</v>
      </c>
      <c r="O6" s="101">
        <v>41347</v>
      </c>
      <c r="P6" s="101">
        <v>41348</v>
      </c>
      <c r="Q6" s="101">
        <v>41349</v>
      </c>
      <c r="R6" s="101">
        <v>41350</v>
      </c>
      <c r="S6" s="101">
        <v>41351</v>
      </c>
      <c r="T6" s="101">
        <v>41352</v>
      </c>
      <c r="U6" s="101">
        <v>41353</v>
      </c>
      <c r="V6" s="101">
        <v>41354</v>
      </c>
      <c r="W6" s="101">
        <v>41355</v>
      </c>
      <c r="X6" s="101">
        <v>41356</v>
      </c>
      <c r="Y6" s="101">
        <v>41357</v>
      </c>
      <c r="Z6" s="101">
        <v>41358</v>
      </c>
      <c r="AA6" s="101">
        <v>41359</v>
      </c>
      <c r="AB6" s="101">
        <v>41360</v>
      </c>
      <c r="AC6" s="101">
        <v>41361</v>
      </c>
      <c r="AD6" s="101">
        <v>41362</v>
      </c>
      <c r="AE6" s="101">
        <v>41363</v>
      </c>
      <c r="AF6" s="101">
        <v>41364</v>
      </c>
      <c r="AG6" s="100"/>
    </row>
    <row r="7" spans="1:33" ht="14.2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row>
    <row r="8" spans="1:33" ht="14.25" customHeight="1">
      <c r="A8" s="95"/>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row>
    <row r="9" spans="1:33" ht="14.25" customHeight="1">
      <c r="A9" s="95"/>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102" t="s">
        <v>111</v>
      </c>
    </row>
    <row r="10" spans="1:33" ht="14.25" customHeight="1">
      <c r="A10" s="102" t="s">
        <v>96</v>
      </c>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3">
        <f>SUMIF(B10:AF10,"&gt;0",B10:AF10)</f>
        <v>0</v>
      </c>
    </row>
    <row r="11" spans="1:33" ht="14.25" customHeight="1" thickBot="1">
      <c r="A11" s="102"/>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3">
        <f>SUMIF(B11:AF11,"&gt;0",B11:AF11)</f>
        <v>0</v>
      </c>
    </row>
    <row r="12" spans="1:35" ht="14.25" customHeight="1" thickBot="1">
      <c r="A12" s="102" t="s">
        <v>109</v>
      </c>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4">
        <f>SUMIF(B12:AF12,"&lt;&gt;""",B12:AF12)</f>
        <v>0</v>
      </c>
      <c r="AI12" s="91"/>
    </row>
    <row r="13" spans="1:33" ht="14.25" customHeight="1">
      <c r="A13" s="102"/>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row>
    <row r="14" spans="1:36" ht="15" customHeight="1">
      <c r="A14" s="102"/>
      <c r="B14" s="112"/>
      <c r="C14" s="93" t="s">
        <v>98</v>
      </c>
      <c r="D14" s="95"/>
      <c r="E14" s="95"/>
      <c r="F14" s="107"/>
      <c r="G14" s="93" t="s">
        <v>99</v>
      </c>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J14" s="86"/>
    </row>
    <row r="15" spans="1:36" ht="15" customHeight="1">
      <c r="A15" s="102"/>
      <c r="B15" s="98"/>
      <c r="C15" s="93" t="s">
        <v>107</v>
      </c>
      <c r="D15" s="95"/>
      <c r="E15" s="95"/>
      <c r="F15" s="111"/>
      <c r="G15" s="93" t="s">
        <v>125</v>
      </c>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J15" s="86"/>
    </row>
    <row r="16" spans="1:33" s="86" customFormat="1" ht="12.75">
      <c r="A16" s="105"/>
      <c r="B16" s="97"/>
      <c r="C16" s="106" t="s">
        <v>110</v>
      </c>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row>
    <row r="17" spans="1:33" s="86" customFormat="1" ht="12.75">
      <c r="A17" s="105"/>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row>
    <row r="18" spans="1:33" s="86" customFormat="1" ht="12.75">
      <c r="A18" s="110"/>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row>
    <row r="19" spans="1:37" s="86" customFormat="1" ht="12.75">
      <c r="A19" s="110"/>
      <c r="B19" s="109"/>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5"/>
      <c r="AI19" s="117" t="s">
        <v>118</v>
      </c>
      <c r="AJ19" s="118"/>
      <c r="AK19" s="118"/>
    </row>
    <row r="20" spans="1:37" s="86" customFormat="1" ht="12.75">
      <c r="A20" s="110"/>
      <c r="B20" s="99"/>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05"/>
      <c r="AI20" s="123" t="s">
        <v>122</v>
      </c>
      <c r="AJ20" s="124"/>
      <c r="AK20" s="124"/>
    </row>
    <row r="21" spans="1:37" s="86" customFormat="1" ht="12.75">
      <c r="A21" s="110"/>
      <c r="B21" s="99"/>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05"/>
      <c r="AI21" s="113"/>
      <c r="AJ21" s="114"/>
      <c r="AK21" s="114"/>
    </row>
    <row r="22" spans="1:37" s="86" customFormat="1" ht="12.75">
      <c r="A22" s="110"/>
      <c r="B22" s="99"/>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05"/>
      <c r="AI22" s="113"/>
      <c r="AJ22" s="114"/>
      <c r="AK22" s="114"/>
    </row>
    <row r="23" spans="1:37" s="86" customFormat="1" ht="12.75">
      <c r="A23" s="110"/>
      <c r="B23" s="99"/>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05"/>
      <c r="AI23" s="113"/>
      <c r="AJ23" s="114"/>
      <c r="AK23" s="114"/>
    </row>
    <row r="24" spans="1:37" s="86" customFormat="1" ht="12.75">
      <c r="A24" s="110"/>
      <c r="B24" s="99"/>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05"/>
      <c r="AI24" s="113"/>
      <c r="AJ24" s="114"/>
      <c r="AK24" s="114"/>
    </row>
    <row r="25" spans="1:37" s="86" customFormat="1" ht="12.75">
      <c r="A25" s="110"/>
      <c r="B25" s="99"/>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05"/>
      <c r="AI25" s="113"/>
      <c r="AJ25" s="114"/>
      <c r="AK25" s="114"/>
    </row>
    <row r="26" spans="1:37" s="86" customFormat="1" ht="12.75">
      <c r="A26" s="110"/>
      <c r="B26" s="99"/>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05"/>
      <c r="AI26" s="113"/>
      <c r="AJ26" s="114"/>
      <c r="AK26" s="114"/>
    </row>
    <row r="27" spans="1:37" s="86" customFormat="1" ht="12.75">
      <c r="A27" s="110"/>
      <c r="B27" s="99"/>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05"/>
      <c r="AI27" s="113"/>
      <c r="AJ27" s="114"/>
      <c r="AK27" s="114"/>
    </row>
    <row r="28" spans="1:37" s="86" customFormat="1" ht="12.75">
      <c r="A28" s="110"/>
      <c r="B28" s="99"/>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05"/>
      <c r="AI28" s="113"/>
      <c r="AJ28" s="114"/>
      <c r="AK28" s="114"/>
    </row>
    <row r="29" spans="1:37" s="86" customFormat="1" ht="12.75">
      <c r="A29" s="110"/>
      <c r="B29" s="99"/>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05"/>
      <c r="AI29" s="113"/>
      <c r="AJ29" s="114"/>
      <c r="AK29" s="114"/>
    </row>
    <row r="30" spans="1:37" s="86" customFormat="1" ht="12.75">
      <c r="A30" s="110"/>
      <c r="B30" s="99"/>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05"/>
      <c r="AI30" s="113"/>
      <c r="AJ30" s="114"/>
      <c r="AK30" s="114"/>
    </row>
    <row r="31" spans="1:37" s="86" customFormat="1" ht="12.75">
      <c r="A31" s="110"/>
      <c r="B31" s="99"/>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05"/>
      <c r="AI31" s="113"/>
      <c r="AJ31" s="114"/>
      <c r="AK31" s="114"/>
    </row>
    <row r="32" spans="1:37" s="86" customFormat="1" ht="12.75">
      <c r="A32" s="110"/>
      <c r="B32" s="99"/>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05"/>
      <c r="AI32" s="113"/>
      <c r="AJ32" s="114"/>
      <c r="AK32" s="114"/>
    </row>
    <row r="33" spans="1:37" s="86" customFormat="1" ht="12.75">
      <c r="A33" s="110"/>
      <c r="B33" s="99"/>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05"/>
      <c r="AI33" s="113"/>
      <c r="AJ33" s="114"/>
      <c r="AK33" s="114"/>
    </row>
    <row r="34" spans="1:37" s="86" customFormat="1" ht="12.75">
      <c r="A34" s="110"/>
      <c r="B34" s="99"/>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05"/>
      <c r="AI34" s="113"/>
      <c r="AJ34" s="114"/>
      <c r="AK34" s="114"/>
    </row>
    <row r="35" spans="1:37" s="86" customFormat="1" ht="12.75">
      <c r="A35" s="110"/>
      <c r="B35" s="99"/>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05"/>
      <c r="AI35" s="113"/>
      <c r="AJ35" s="114"/>
      <c r="AK35" s="114"/>
    </row>
    <row r="36" spans="1:37" s="86" customFormat="1" ht="12.75">
      <c r="A36" s="110"/>
      <c r="B36" s="99"/>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05"/>
      <c r="AI36" s="113"/>
      <c r="AJ36" s="114"/>
      <c r="AK36" s="114"/>
    </row>
    <row r="37" spans="1:37" s="86" customFormat="1" ht="12.75">
      <c r="A37" s="110"/>
      <c r="B37" s="99"/>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05"/>
      <c r="AI37" s="113"/>
      <c r="AJ37" s="114"/>
      <c r="AK37" s="114"/>
    </row>
    <row r="38" spans="1:37" s="86" customFormat="1" ht="12.75">
      <c r="A38" s="110"/>
      <c r="B38" s="99"/>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05"/>
      <c r="AI38" s="113"/>
      <c r="AJ38" s="114"/>
      <c r="AK38" s="114"/>
    </row>
    <row r="39" spans="1:37" s="86" customFormat="1" ht="12.75">
      <c r="A39" s="110"/>
      <c r="B39" s="99"/>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05"/>
      <c r="AI39" s="113"/>
      <c r="AJ39" s="114"/>
      <c r="AK39" s="114"/>
    </row>
    <row r="40" spans="1:37" s="86" customFormat="1" ht="12.75">
      <c r="A40" s="110"/>
      <c r="B40" s="99"/>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05"/>
      <c r="AI40" s="113"/>
      <c r="AJ40" s="114"/>
      <c r="AK40" s="114"/>
    </row>
    <row r="41" spans="1:27" s="86" customFormat="1" ht="12.75">
      <c r="A41" s="47" t="s">
        <v>113</v>
      </c>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row>
    <row r="42" spans="1:35" ht="12.75">
      <c r="A42" s="78"/>
      <c r="AB42" s="48"/>
      <c r="AC42" s="48"/>
      <c r="AD42" s="48"/>
      <c r="AE42" s="48"/>
      <c r="AF42" s="48"/>
      <c r="AG42" s="48"/>
      <c r="AH42" s="48"/>
      <c r="AI42" s="48"/>
    </row>
    <row r="43" ht="12.75">
      <c r="A43" t="s">
        <v>25</v>
      </c>
    </row>
    <row r="44" ht="12.75">
      <c r="A44" s="78" t="s">
        <v>97</v>
      </c>
    </row>
    <row r="45" ht="12.75">
      <c r="A45" t="s">
        <v>94</v>
      </c>
    </row>
    <row r="46" ht="12.75">
      <c r="A46" s="78" t="s">
        <v>116</v>
      </c>
    </row>
    <row r="47" ht="12.75">
      <c r="A47" s="78" t="s">
        <v>115</v>
      </c>
    </row>
    <row r="48" ht="12.75">
      <c r="A48" s="78" t="s">
        <v>117</v>
      </c>
    </row>
    <row r="49" ht="15.75" customHeight="1">
      <c r="A49" s="78"/>
    </row>
    <row r="50" ht="15.75" customHeight="1">
      <c r="A50" s="47" t="s">
        <v>114</v>
      </c>
    </row>
    <row r="51" ht="15.75" customHeight="1" thickBot="1"/>
    <row r="52" spans="1:32" ht="15.75" customHeight="1" thickBot="1">
      <c r="A52" s="88" t="s">
        <v>119</v>
      </c>
      <c r="B52" s="90"/>
      <c r="C52" s="90"/>
      <c r="D52" s="90"/>
      <c r="E52" s="89"/>
      <c r="F52" s="122"/>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1"/>
    </row>
    <row r="53" spans="1:32" ht="15.75" customHeight="1" thickBot="1">
      <c r="A53" s="90"/>
      <c r="B53" s="90"/>
      <c r="C53" s="90"/>
      <c r="D53" s="90"/>
      <c r="E53" s="90"/>
      <c r="F53" s="119" t="s">
        <v>120</v>
      </c>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1"/>
    </row>
    <row r="54" spans="1:32" ht="15.75" customHeight="1" thickBot="1">
      <c r="A54" s="115" t="s">
        <v>126</v>
      </c>
      <c r="B54" s="90"/>
      <c r="C54" s="90"/>
      <c r="D54" s="90"/>
      <c r="E54" s="89"/>
      <c r="F54" s="125" t="s">
        <v>127</v>
      </c>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row>
    <row r="55" spans="1:5" ht="12.75">
      <c r="A55" s="78" t="s">
        <v>121</v>
      </c>
      <c r="E55" s="78"/>
    </row>
    <row r="56" ht="12.75">
      <c r="A56" s="78" t="s">
        <v>112</v>
      </c>
    </row>
    <row r="57" ht="12.75">
      <c r="A57" s="78" t="s">
        <v>154</v>
      </c>
    </row>
  </sheetData>
  <sheetProtection/>
  <mergeCells count="6">
    <mergeCell ref="B1:AG1"/>
    <mergeCell ref="AI19:AK19"/>
    <mergeCell ref="F53:AF53"/>
    <mergeCell ref="F52:AF52"/>
    <mergeCell ref="AI20:AK20"/>
    <mergeCell ref="F54:AF54"/>
  </mergeCells>
  <hyperlinks>
    <hyperlink ref="AI20" r:id="rId1" display="http://www.pointhour.com"/>
  </hyperlinks>
  <printOptions/>
  <pageMargins left="0.47" right="0.47" top="0.984251969" bottom="0.984251969" header="0.4921259845" footer="0.4921259845"/>
  <pageSetup fitToHeight="0" fitToWidth="1" horizontalDpi="600" verticalDpi="600" orientation="landscape" paperSize="9" r:id="rId5"/>
  <drawing r:id="rId4"/>
  <legacyDrawing r:id="rId3"/>
</worksheet>
</file>

<file path=xl/worksheets/sheet2.xml><?xml version="1.0" encoding="utf-8"?>
<worksheet xmlns="http://schemas.openxmlformats.org/spreadsheetml/2006/main" xmlns:r="http://schemas.openxmlformats.org/officeDocument/2006/relationships">
  <sheetPr codeName="Feuil6"/>
  <dimension ref="A1:AC684"/>
  <sheetViews>
    <sheetView zoomScalePageLayoutView="0" workbookViewId="0" topLeftCell="A614">
      <selection activeCell="K622" sqref="K622"/>
    </sheetView>
  </sheetViews>
  <sheetFormatPr defaultColWidth="11.421875" defaultRowHeight="12.75"/>
  <cols>
    <col min="1" max="1" width="7.7109375" style="5" customWidth="1"/>
    <col min="2" max="2" width="8.8515625" style="5" customWidth="1"/>
    <col min="3" max="13" width="6.140625" style="5" customWidth="1"/>
    <col min="14" max="16384" width="11.421875" style="2" customWidth="1"/>
  </cols>
  <sheetData>
    <row r="1" spans="1:13" ht="12.75" customHeight="1">
      <c r="A1" s="134" t="s">
        <v>26</v>
      </c>
      <c r="B1" s="134"/>
      <c r="C1" s="134"/>
      <c r="D1" s="134"/>
      <c r="E1" s="135"/>
      <c r="F1" s="135"/>
      <c r="G1" s="135"/>
      <c r="H1" s="135"/>
      <c r="I1" s="135"/>
      <c r="J1" s="135"/>
      <c r="K1" s="135"/>
      <c r="L1" s="135"/>
      <c r="M1" s="135"/>
    </row>
    <row r="2" spans="1:13" ht="12.75" customHeight="1">
      <c r="A2" s="134"/>
      <c r="B2" s="134"/>
      <c r="C2" s="134"/>
      <c r="D2" s="134"/>
      <c r="E2" s="135"/>
      <c r="F2" s="135"/>
      <c r="G2" s="135"/>
      <c r="H2" s="135"/>
      <c r="I2" s="135"/>
      <c r="J2" s="135"/>
      <c r="K2" s="135"/>
      <c r="L2" s="135"/>
      <c r="M2" s="135"/>
    </row>
    <row r="3" spans="1:13" ht="13.5" customHeight="1">
      <c r="A3" s="3" t="s">
        <v>93</v>
      </c>
      <c r="B3" s="136"/>
      <c r="C3" s="136"/>
      <c r="D3" s="136"/>
      <c r="E3" s="137"/>
      <c r="F3" s="137"/>
      <c r="G3" s="138"/>
      <c r="H3" s="138"/>
      <c r="I3" s="138"/>
      <c r="J3" s="138"/>
      <c r="K3" s="138"/>
      <c r="L3" s="138"/>
      <c r="M3" s="138"/>
    </row>
    <row r="4" spans="1:13" ht="13.5" customHeight="1" thickBot="1">
      <c r="A4" s="3"/>
      <c r="B4" s="19"/>
      <c r="C4" s="19"/>
      <c r="D4" s="19"/>
      <c r="E4" s="18"/>
      <c r="F4" s="18"/>
      <c r="G4" s="20"/>
      <c r="H4" s="20"/>
      <c r="I4" s="20"/>
      <c r="J4" s="20"/>
      <c r="K4" s="4"/>
      <c r="L4" s="1"/>
      <c r="M4" s="51"/>
    </row>
    <row r="5" spans="1:13" s="6" customFormat="1" ht="15" customHeight="1" thickBot="1">
      <c r="A5" s="21" t="s">
        <v>16</v>
      </c>
      <c r="B5" s="22"/>
      <c r="C5" s="22"/>
      <c r="D5" s="55" t="s">
        <v>108</v>
      </c>
      <c r="E5" s="55"/>
      <c r="F5" s="22">
        <v>1</v>
      </c>
      <c r="G5" s="22"/>
      <c r="H5" s="22"/>
      <c r="I5" s="22"/>
      <c r="J5" s="22"/>
      <c r="K5" s="55" t="s">
        <v>24</v>
      </c>
      <c r="L5" s="57">
        <v>0.325</v>
      </c>
      <c r="M5" s="56">
        <f>L5*(COUNT(B8:B12))</f>
        <v>0</v>
      </c>
    </row>
    <row r="6" spans="1:29" s="6" customFormat="1" ht="13.5" customHeight="1" thickBot="1">
      <c r="A6" s="7"/>
      <c r="B6" s="8"/>
      <c r="C6" s="129" t="s">
        <v>9</v>
      </c>
      <c r="D6" s="130"/>
      <c r="E6" s="131"/>
      <c r="F6" s="129" t="s">
        <v>10</v>
      </c>
      <c r="G6" s="130"/>
      <c r="H6" s="131"/>
      <c r="I6" s="72"/>
      <c r="J6" s="129" t="s">
        <v>14</v>
      </c>
      <c r="K6" s="130"/>
      <c r="L6" s="131"/>
      <c r="M6" s="52"/>
      <c r="N6" s="87"/>
      <c r="O6" s="87"/>
      <c r="P6" s="87"/>
      <c r="Q6" s="87"/>
      <c r="R6" s="87"/>
      <c r="S6" s="87"/>
      <c r="T6" s="87"/>
      <c r="U6" s="87"/>
      <c r="V6" s="87"/>
      <c r="W6" s="87"/>
      <c r="X6" s="87"/>
      <c r="Y6" s="87"/>
      <c r="Z6" s="87"/>
      <c r="AA6" s="87"/>
      <c r="AB6" s="87"/>
      <c r="AC6" s="87"/>
    </row>
    <row r="7" spans="1:13" s="12" customFormat="1" ht="13.5" customHeight="1" thickBot="1">
      <c r="A7" s="9" t="s">
        <v>17</v>
      </c>
      <c r="B7" s="10" t="s">
        <v>22</v>
      </c>
      <c r="C7" s="9" t="s">
        <v>7</v>
      </c>
      <c r="D7" s="10" t="s">
        <v>8</v>
      </c>
      <c r="E7" s="11" t="s">
        <v>11</v>
      </c>
      <c r="F7" s="9" t="s">
        <v>7</v>
      </c>
      <c r="G7" s="10" t="s">
        <v>8</v>
      </c>
      <c r="H7" s="11" t="s">
        <v>11</v>
      </c>
      <c r="I7" s="9" t="s">
        <v>95</v>
      </c>
      <c r="J7" s="9" t="s">
        <v>13</v>
      </c>
      <c r="K7" s="49" t="s">
        <v>23</v>
      </c>
      <c r="L7" s="11" t="s">
        <v>11</v>
      </c>
      <c r="M7" s="11" t="s">
        <v>12</v>
      </c>
    </row>
    <row r="8" spans="1:14" s="12" customFormat="1" ht="11.25" customHeight="1">
      <c r="A8" s="13" t="s">
        <v>0</v>
      </c>
      <c r="B8" s="16"/>
      <c r="C8" s="25"/>
      <c r="D8" s="26"/>
      <c r="E8" s="27">
        <f aca="true" t="shared" si="0" ref="E8:E14">IF(COUNT(C8:D8)=2,ABS(D8-C8),0)</f>
        <v>0</v>
      </c>
      <c r="F8" s="28"/>
      <c r="G8" s="26"/>
      <c r="H8" s="27">
        <f aca="true" t="shared" si="1" ref="H8:H14">IF(COUNT(F8:G8)=2,ABS(G8-F8),0)</f>
        <v>0</v>
      </c>
      <c r="I8" s="29"/>
      <c r="J8" s="29">
        <f>IF(I8=0,MIN(M8,L5),MIN(M8,I8))</f>
        <v>0</v>
      </c>
      <c r="K8" s="30">
        <f>IF(I8=0,MAX(M8-L5,0),MAX(M8-I8,0))</f>
        <v>0</v>
      </c>
      <c r="L8" s="27">
        <f aca="true" t="shared" si="2" ref="L8:L14">E8+H8</f>
        <v>0</v>
      </c>
      <c r="M8" s="27">
        <f>IF((COUNT(C8:D8,F8:G8)=4),(G8-C8-(MAX(TIME(F5,0,0),F8-D8))),E8+H8)</f>
        <v>0</v>
      </c>
      <c r="N8" s="23"/>
    </row>
    <row r="9" spans="1:14" s="12" customFormat="1" ht="11.25" customHeight="1">
      <c r="A9" s="14" t="s">
        <v>1</v>
      </c>
      <c r="B9" s="16"/>
      <c r="C9" s="25"/>
      <c r="D9" s="26"/>
      <c r="E9" s="27">
        <f t="shared" si="0"/>
        <v>0</v>
      </c>
      <c r="F9" s="28"/>
      <c r="G9" s="26"/>
      <c r="H9" s="27">
        <f t="shared" si="1"/>
        <v>0</v>
      </c>
      <c r="I9" s="29"/>
      <c r="J9" s="29">
        <f>IF(I9=0,MIN(M9,L5),MIN(M9,I9))</f>
        <v>0</v>
      </c>
      <c r="K9" s="30">
        <f>IF(I9=0,MAX(M9-L5,0),MAX(M9-I9,0))</f>
        <v>0</v>
      </c>
      <c r="L9" s="27">
        <f t="shared" si="2"/>
        <v>0</v>
      </c>
      <c r="M9" s="27">
        <f>IF((COUNT(C9:D9,F9:G9)=4),(G9-C9-(MAX(TIME(F5,0,0),F9-D9))),E9+H9)</f>
        <v>0</v>
      </c>
      <c r="N9" s="23"/>
    </row>
    <row r="10" spans="1:13" s="12" customFormat="1" ht="11.25" customHeight="1">
      <c r="A10" s="14" t="s">
        <v>2</v>
      </c>
      <c r="B10" s="16"/>
      <c r="C10" s="25"/>
      <c r="D10" s="26"/>
      <c r="E10" s="27">
        <f>IF(COUNT(C10:D10)=2,ABS(D10-C10),0)</f>
        <v>0</v>
      </c>
      <c r="F10" s="28"/>
      <c r="G10" s="26"/>
      <c r="H10" s="27">
        <f>IF(COUNT(F10:G10)=2,ABS(G10-F10),0)</f>
        <v>0</v>
      </c>
      <c r="I10" s="29"/>
      <c r="J10" s="29">
        <f>IF(I10=0,MIN(M10,L5),MIN(M10,I10))</f>
        <v>0</v>
      </c>
      <c r="K10" s="30">
        <f>IF(I10=0,MAX(M10-L5,0),MAX(M10-I10,0))</f>
        <v>0</v>
      </c>
      <c r="L10" s="27">
        <f>E10+H10</f>
        <v>0</v>
      </c>
      <c r="M10" s="27">
        <f>IF((COUNT(C10:D10,F10:G10)=4),(G10-C10-(MAX(TIME(F5,0,0),F10-D10))),E10+H10)</f>
        <v>0</v>
      </c>
    </row>
    <row r="11" spans="1:13" s="12" customFormat="1" ht="11.25" customHeight="1">
      <c r="A11" s="14" t="s">
        <v>3</v>
      </c>
      <c r="B11" s="16"/>
      <c r="C11" s="25"/>
      <c r="D11" s="26"/>
      <c r="E11" s="27">
        <f>IF(COUNT(C11:D11)=2,ABS(D11-C11),0)</f>
        <v>0</v>
      </c>
      <c r="F11" s="28"/>
      <c r="G11" s="26"/>
      <c r="H11" s="27">
        <f>IF(COUNT(F11:G11)=2,ABS(G11-F11),0)</f>
        <v>0</v>
      </c>
      <c r="I11" s="29"/>
      <c r="J11" s="29">
        <f>IF(I11=0,MIN(M11,L5),MIN(M11,I11))</f>
        <v>0</v>
      </c>
      <c r="K11" s="30">
        <f>IF(I11=0,MAX(M11-L5,0),MAX(M11-I11,0))</f>
        <v>0</v>
      </c>
      <c r="L11" s="27">
        <f>E11+H11</f>
        <v>0</v>
      </c>
      <c r="M11" s="27">
        <f>IF((COUNT(C11:D11,F11:G11)=4),(G11-C11-(MAX(TIME(F5,0,0),F11-D11))),E11+H11)</f>
        <v>0</v>
      </c>
    </row>
    <row r="12" spans="1:14" s="12" customFormat="1" ht="11.25" customHeight="1" thickBot="1">
      <c r="A12" s="15" t="s">
        <v>4</v>
      </c>
      <c r="B12" s="16"/>
      <c r="C12" s="25"/>
      <c r="D12" s="26"/>
      <c r="E12" s="33">
        <f t="shared" si="0"/>
        <v>0</v>
      </c>
      <c r="F12" s="28"/>
      <c r="G12" s="26"/>
      <c r="H12" s="33">
        <f t="shared" si="1"/>
        <v>0</v>
      </c>
      <c r="I12" s="29"/>
      <c r="J12" s="29">
        <f>IF(I12=0,MIN(M12,L5),MIN(M12,I12))</f>
        <v>0</v>
      </c>
      <c r="K12" s="30">
        <f>IF(I12=0,MAX(M12-L5,0),MAX(M12-I12,0))</f>
        <v>0</v>
      </c>
      <c r="L12" s="33">
        <f t="shared" si="2"/>
        <v>0</v>
      </c>
      <c r="M12" s="27">
        <f>IF((COUNT(C12:D12,F12:G12)=4),(G12-C12-(MAX(TIME(F5,0,0),F12-D12))),E12+H12)</f>
        <v>0</v>
      </c>
      <c r="N12" s="24"/>
    </row>
    <row r="13" spans="1:13" s="12" customFormat="1" ht="11.25" customHeight="1">
      <c r="A13" s="43" t="s">
        <v>5</v>
      </c>
      <c r="B13" s="16"/>
      <c r="C13" s="25"/>
      <c r="D13" s="26"/>
      <c r="E13" s="46">
        <f t="shared" si="0"/>
        <v>0</v>
      </c>
      <c r="F13" s="28"/>
      <c r="G13" s="26"/>
      <c r="H13" s="46">
        <f t="shared" si="1"/>
        <v>0</v>
      </c>
      <c r="I13" s="29"/>
      <c r="J13" s="29">
        <f>IF(I13=0,MIN(M13,L5),MIN(M13,I13))</f>
        <v>0</v>
      </c>
      <c r="K13" s="30">
        <f>IF(I13=0,MAX(M13-L5,0),MAX(M13-I13,0))</f>
        <v>0</v>
      </c>
      <c r="L13" s="46">
        <f t="shared" si="2"/>
        <v>0</v>
      </c>
      <c r="M13" s="27">
        <f>IF((COUNT(C13:D13,F13:G13)=4),(G13-C13-(MAX(TIME(F5,0,0),F13-D13))),E13+H13)</f>
        <v>0</v>
      </c>
    </row>
    <row r="14" spans="1:14" s="12" customFormat="1" ht="11.25" customHeight="1" thickBot="1">
      <c r="A14" s="15" t="s">
        <v>6</v>
      </c>
      <c r="B14" s="16"/>
      <c r="C14" s="25"/>
      <c r="D14" s="26"/>
      <c r="E14" s="27">
        <f t="shared" si="0"/>
        <v>0</v>
      </c>
      <c r="F14" s="28"/>
      <c r="G14" s="26"/>
      <c r="H14" s="27">
        <f t="shared" si="1"/>
        <v>0</v>
      </c>
      <c r="I14" s="29"/>
      <c r="J14" s="29">
        <f>IF(I14=0,MIN(M14,L5),MIN(M14,I14))</f>
        <v>0</v>
      </c>
      <c r="K14" s="30">
        <f>IF(I14=0,MAX(M14-L5,0),MAX(M14-I14,0))</f>
        <v>0</v>
      </c>
      <c r="L14" s="33">
        <f t="shared" si="2"/>
        <v>0</v>
      </c>
      <c r="M14" s="27">
        <f>IF((COUNT(C14:D14,F14:G14)=4),(G14-C14-(MAX(TIME(F5,0,0),F14-D14))),E14+H14)</f>
        <v>0</v>
      </c>
      <c r="N14" s="17"/>
    </row>
    <row r="15" spans="1:13" s="12" customFormat="1" ht="12.75" customHeight="1" thickBot="1">
      <c r="A15" s="127" t="s">
        <v>15</v>
      </c>
      <c r="B15" s="128"/>
      <c r="C15" s="34"/>
      <c r="D15" s="35"/>
      <c r="E15" s="35"/>
      <c r="F15" s="35"/>
      <c r="G15" s="35"/>
      <c r="H15" s="36"/>
      <c r="I15" s="35"/>
      <c r="J15" s="37">
        <f>MAX(M15-K15,0)</f>
        <v>0</v>
      </c>
      <c r="K15" s="50">
        <f>SUM(K8:K14)</f>
        <v>0</v>
      </c>
      <c r="L15" s="50">
        <f>SUM(L8:L14)</f>
        <v>0</v>
      </c>
      <c r="M15" s="39">
        <f>SUM(M8:M14)</f>
        <v>0</v>
      </c>
    </row>
    <row r="16" ht="9.75" customHeight="1" thickBot="1"/>
    <row r="17" spans="1:13" s="6" customFormat="1" ht="15" customHeight="1" thickBot="1">
      <c r="A17" s="21" t="s">
        <v>18</v>
      </c>
      <c r="B17" s="22"/>
      <c r="C17" s="22"/>
      <c r="D17" s="55" t="s">
        <v>108</v>
      </c>
      <c r="E17" s="55"/>
      <c r="F17" s="22">
        <v>1</v>
      </c>
      <c r="G17" s="22"/>
      <c r="H17" s="22"/>
      <c r="I17" s="22"/>
      <c r="J17" s="22"/>
      <c r="K17" s="55" t="s">
        <v>24</v>
      </c>
      <c r="L17" s="57">
        <v>0.325</v>
      </c>
      <c r="M17" s="56">
        <f>L17*(COUNT(B20:B24))</f>
        <v>0</v>
      </c>
    </row>
    <row r="18" spans="1:13" s="6" customFormat="1" ht="13.5" customHeight="1" thickBot="1">
      <c r="A18" s="7"/>
      <c r="B18" s="8"/>
      <c r="C18" s="129" t="s">
        <v>9</v>
      </c>
      <c r="D18" s="130"/>
      <c r="E18" s="131"/>
      <c r="F18" s="129" t="s">
        <v>10</v>
      </c>
      <c r="G18" s="130"/>
      <c r="H18" s="131"/>
      <c r="I18" s="72"/>
      <c r="J18" s="129" t="s">
        <v>14</v>
      </c>
      <c r="K18" s="130"/>
      <c r="L18" s="131"/>
      <c r="M18" s="52"/>
    </row>
    <row r="19" spans="1:13" s="12" customFormat="1" ht="13.5" customHeight="1" thickBot="1">
      <c r="A19" s="9" t="s">
        <v>17</v>
      </c>
      <c r="B19" s="10" t="s">
        <v>22</v>
      </c>
      <c r="C19" s="9" t="s">
        <v>7</v>
      </c>
      <c r="D19" s="10" t="s">
        <v>8</v>
      </c>
      <c r="E19" s="11" t="s">
        <v>11</v>
      </c>
      <c r="F19" s="9" t="s">
        <v>7</v>
      </c>
      <c r="G19" s="10" t="s">
        <v>8</v>
      </c>
      <c r="H19" s="11" t="s">
        <v>11</v>
      </c>
      <c r="I19" s="9" t="s">
        <v>95</v>
      </c>
      <c r="J19" s="9" t="s">
        <v>13</v>
      </c>
      <c r="K19" s="49" t="s">
        <v>23</v>
      </c>
      <c r="L19" s="11" t="s">
        <v>11</v>
      </c>
      <c r="M19" s="11" t="s">
        <v>12</v>
      </c>
    </row>
    <row r="20" spans="1:14" s="12" customFormat="1" ht="11.25" customHeight="1">
      <c r="A20" s="13" t="s">
        <v>0</v>
      </c>
      <c r="B20" s="16"/>
      <c r="C20" s="25"/>
      <c r="D20" s="26"/>
      <c r="E20" s="27">
        <f aca="true" t="shared" si="3" ref="E20:E26">IF(COUNT(C20:D20)=2,ABS(D20-C20),0)</f>
        <v>0</v>
      </c>
      <c r="F20" s="28"/>
      <c r="G20" s="26"/>
      <c r="H20" s="27">
        <f aca="true" t="shared" si="4" ref="H20:H26">IF(COUNT(F20:G20)=2,ABS(G20-F20),0)</f>
        <v>0</v>
      </c>
      <c r="I20" s="79"/>
      <c r="J20" s="29">
        <f>IF(I20=0,MIN(M20,L17),MIN(M20,I20))</f>
        <v>0</v>
      </c>
      <c r="K20" s="30">
        <f>IF(I20=0,MAX(M20-L17,0),MAX(M20-I20,0))</f>
        <v>0</v>
      </c>
      <c r="L20" s="27">
        <f aca="true" t="shared" si="5" ref="L20:L26">E20+H20</f>
        <v>0</v>
      </c>
      <c r="M20" s="27">
        <f>IF((COUNT(C20:D20,F20:G20)=4),(G20-C20-(MAX(TIME(F17,0,0),F20-D20))),E20+H20)</f>
        <v>0</v>
      </c>
      <c r="N20" s="23"/>
    </row>
    <row r="21" spans="1:14" s="12" customFormat="1" ht="11.25" customHeight="1">
      <c r="A21" s="14" t="s">
        <v>1</v>
      </c>
      <c r="B21" s="16"/>
      <c r="C21" s="31"/>
      <c r="D21" s="32"/>
      <c r="E21" s="27">
        <f t="shared" si="3"/>
        <v>0</v>
      </c>
      <c r="F21" s="28"/>
      <c r="G21" s="32"/>
      <c r="H21" s="27">
        <f t="shared" si="4"/>
        <v>0</v>
      </c>
      <c r="I21" s="79"/>
      <c r="J21" s="29">
        <f>IF(I21=0,MIN(M21,L17),MIN(M21,I21))</f>
        <v>0</v>
      </c>
      <c r="K21" s="30">
        <f>IF(I21=0,MAX(M21-L17,0),MAX(M21-I21,0))</f>
        <v>0</v>
      </c>
      <c r="L21" s="27">
        <f t="shared" si="5"/>
        <v>0</v>
      </c>
      <c r="M21" s="27">
        <f>IF((COUNT(C21:D21,F21:G21)=4),(G21-C21-(MAX(TIME(F17,0,0),F21-D21))),E21+H21)</f>
        <v>0</v>
      </c>
      <c r="N21" s="23"/>
    </row>
    <row r="22" spans="1:13" s="12" customFormat="1" ht="11.25" customHeight="1">
      <c r="A22" s="14" t="s">
        <v>2</v>
      </c>
      <c r="B22" s="16"/>
      <c r="C22" s="31"/>
      <c r="D22" s="32"/>
      <c r="E22" s="27">
        <f t="shared" si="3"/>
        <v>0</v>
      </c>
      <c r="F22" s="28"/>
      <c r="G22" s="32"/>
      <c r="H22" s="27">
        <f t="shared" si="4"/>
        <v>0</v>
      </c>
      <c r="I22" s="79"/>
      <c r="J22" s="29">
        <f>IF(I22=0,MIN(M22,L17),MIN(M22,I22))</f>
        <v>0</v>
      </c>
      <c r="K22" s="30">
        <f>IF(I22=0,MAX(M22-L17,0),MAX(M22-I22,0))</f>
        <v>0</v>
      </c>
      <c r="L22" s="27">
        <f t="shared" si="5"/>
        <v>0</v>
      </c>
      <c r="M22" s="27">
        <f>IF((COUNT(C22:D22,F22:G22)=4),(G22-C22-(MAX(TIME(F17,0,0),F22-D22))),E22+H22)</f>
        <v>0</v>
      </c>
    </row>
    <row r="23" spans="1:13" s="12" customFormat="1" ht="11.25" customHeight="1">
      <c r="A23" s="14" t="s">
        <v>3</v>
      </c>
      <c r="B23" s="16"/>
      <c r="C23" s="31"/>
      <c r="D23" s="32"/>
      <c r="E23" s="27">
        <f t="shared" si="3"/>
        <v>0</v>
      </c>
      <c r="F23" s="28"/>
      <c r="G23" s="32"/>
      <c r="H23" s="27">
        <f t="shared" si="4"/>
        <v>0</v>
      </c>
      <c r="I23" s="79"/>
      <c r="J23" s="29">
        <f>IF(I23=0,MIN(M23,L17),MIN(M23,I23))</f>
        <v>0</v>
      </c>
      <c r="K23" s="30">
        <f>IF(I23=0,MAX(M23-L17,0),MAX(M23-I23,0))</f>
        <v>0</v>
      </c>
      <c r="L23" s="27">
        <f t="shared" si="5"/>
        <v>0</v>
      </c>
      <c r="M23" s="27">
        <f>IF((COUNT(C23:D23,F23:G23)=4),(G23-C23-(MAX(TIME(F17,0,0),F23-D23))),E23+H23)</f>
        <v>0</v>
      </c>
    </row>
    <row r="24" spans="1:14" s="12" customFormat="1" ht="11.25" customHeight="1" thickBot="1">
      <c r="A24" s="15" t="s">
        <v>4</v>
      </c>
      <c r="B24" s="53"/>
      <c r="C24" s="40"/>
      <c r="D24" s="41"/>
      <c r="E24" s="33">
        <f t="shared" si="3"/>
        <v>0</v>
      </c>
      <c r="F24" s="42"/>
      <c r="G24" s="41"/>
      <c r="H24" s="33">
        <f t="shared" si="4"/>
        <v>0</v>
      </c>
      <c r="I24" s="80"/>
      <c r="J24" s="29">
        <f>IF(I24=0,MIN(M24,L17),MIN(M24,I24))</f>
        <v>0</v>
      </c>
      <c r="K24" s="30">
        <f>IF(I24=0,MAX(M24-L17,0),MAX(M24-I24,0))</f>
        <v>0</v>
      </c>
      <c r="L24" s="33">
        <f t="shared" si="5"/>
        <v>0</v>
      </c>
      <c r="M24" s="27">
        <f>IF((COUNT(C24:D24,F24:G24)=4),(G24-C24-(MAX(TIME(F17,0,0),F24-D24))),E24+H24)</f>
        <v>0</v>
      </c>
      <c r="N24" s="24"/>
    </row>
    <row r="25" spans="1:13" s="12" customFormat="1" ht="11.25" customHeight="1">
      <c r="A25" s="43" t="s">
        <v>5</v>
      </c>
      <c r="B25" s="54"/>
      <c r="C25" s="44"/>
      <c r="D25" s="45"/>
      <c r="E25" s="46">
        <f t="shared" si="3"/>
        <v>0</v>
      </c>
      <c r="F25" s="44"/>
      <c r="G25" s="45"/>
      <c r="H25" s="46">
        <f t="shared" si="4"/>
        <v>0</v>
      </c>
      <c r="I25" s="81"/>
      <c r="J25" s="29">
        <f>IF(I25=0,MIN(M25,L17),MIN(M25,I25))</f>
        <v>0</v>
      </c>
      <c r="K25" s="30">
        <f>IF(I25=0,MAX(M25-L17,0),MAX(M25-I25,0))</f>
        <v>0</v>
      </c>
      <c r="L25" s="46">
        <f t="shared" si="5"/>
        <v>0</v>
      </c>
      <c r="M25" s="27">
        <f>IF((COUNT(C25:D25,F25:G25)=4),(G25-C25-(MAX(TIME(F17,0,0),F25-D25))),E25+H25)</f>
        <v>0</v>
      </c>
    </row>
    <row r="26" spans="1:14" s="12" customFormat="1" ht="11.25" customHeight="1" thickBot="1">
      <c r="A26" s="15" t="s">
        <v>6</v>
      </c>
      <c r="B26" s="16"/>
      <c r="C26" s="31"/>
      <c r="D26" s="32"/>
      <c r="E26" s="27">
        <f t="shared" si="3"/>
        <v>0</v>
      </c>
      <c r="F26" s="28"/>
      <c r="G26" s="32"/>
      <c r="H26" s="27">
        <f t="shared" si="4"/>
        <v>0</v>
      </c>
      <c r="I26" s="79"/>
      <c r="J26" s="29">
        <f>IF(I26=0,MIN(M26,L17),MIN(M26,I26))</f>
        <v>0</v>
      </c>
      <c r="K26" s="30">
        <f>IF(I26=0,MAX(M26-L17,0),MAX(M26-I26,0))</f>
        <v>0</v>
      </c>
      <c r="L26" s="33">
        <f t="shared" si="5"/>
        <v>0</v>
      </c>
      <c r="M26" s="27">
        <f>IF((COUNT(C26:D26,F26:G26)=4),(G26-C26-(MAX(TIME(F17,0,0),F26-D26))),E26+H26)</f>
        <v>0</v>
      </c>
      <c r="N26" s="17"/>
    </row>
    <row r="27" spans="1:13" s="12" customFormat="1" ht="12.75" customHeight="1" thickBot="1">
      <c r="A27" s="127" t="s">
        <v>15</v>
      </c>
      <c r="B27" s="128"/>
      <c r="C27" s="34"/>
      <c r="D27" s="35"/>
      <c r="E27" s="35"/>
      <c r="F27" s="35"/>
      <c r="G27" s="35"/>
      <c r="H27" s="36"/>
      <c r="I27" s="35"/>
      <c r="J27" s="37">
        <f>MAX(M27-K27,0)</f>
        <v>0</v>
      </c>
      <c r="K27" s="38">
        <f>MAX(M27-(L17*COUNT(B20:B24)),0)</f>
        <v>0</v>
      </c>
      <c r="L27" s="50">
        <f>SUM(L20:L26)</f>
        <v>0</v>
      </c>
      <c r="M27" s="39">
        <f>SUM(M20:M26)</f>
        <v>0</v>
      </c>
    </row>
    <row r="28" ht="9.75" customHeight="1" thickBot="1"/>
    <row r="29" spans="1:13" s="6" customFormat="1" ht="15" customHeight="1" thickBot="1">
      <c r="A29" s="21" t="s">
        <v>19</v>
      </c>
      <c r="B29" s="22"/>
      <c r="C29" s="22"/>
      <c r="D29" s="55" t="s">
        <v>108</v>
      </c>
      <c r="E29" s="55"/>
      <c r="F29" s="22">
        <v>1</v>
      </c>
      <c r="G29" s="22"/>
      <c r="H29" s="22"/>
      <c r="I29" s="22"/>
      <c r="J29" s="22"/>
      <c r="K29" s="55" t="s">
        <v>24</v>
      </c>
      <c r="L29" s="57">
        <v>0.325</v>
      </c>
      <c r="M29" s="56">
        <f>L29*(COUNT(B32:B36))</f>
        <v>0</v>
      </c>
    </row>
    <row r="30" spans="1:13" s="6" customFormat="1" ht="13.5" customHeight="1" thickBot="1">
      <c r="A30" s="7"/>
      <c r="B30" s="8"/>
      <c r="C30" s="129" t="s">
        <v>9</v>
      </c>
      <c r="D30" s="130"/>
      <c r="E30" s="131"/>
      <c r="F30" s="129" t="s">
        <v>10</v>
      </c>
      <c r="G30" s="130"/>
      <c r="H30" s="131"/>
      <c r="I30" s="72"/>
      <c r="J30" s="129" t="s">
        <v>14</v>
      </c>
      <c r="K30" s="130"/>
      <c r="L30" s="131"/>
      <c r="M30" s="52"/>
    </row>
    <row r="31" spans="1:13" s="12" customFormat="1" ht="13.5" customHeight="1" thickBot="1">
      <c r="A31" s="9" t="s">
        <v>17</v>
      </c>
      <c r="B31" s="10" t="s">
        <v>22</v>
      </c>
      <c r="C31" s="9" t="s">
        <v>7</v>
      </c>
      <c r="D31" s="10" t="s">
        <v>8</v>
      </c>
      <c r="E31" s="11" t="s">
        <v>11</v>
      </c>
      <c r="F31" s="9" t="s">
        <v>7</v>
      </c>
      <c r="G31" s="10" t="s">
        <v>8</v>
      </c>
      <c r="H31" s="11" t="s">
        <v>11</v>
      </c>
      <c r="I31" s="9" t="s">
        <v>95</v>
      </c>
      <c r="J31" s="9" t="s">
        <v>13</v>
      </c>
      <c r="K31" s="49" t="s">
        <v>23</v>
      </c>
      <c r="L31" s="11" t="s">
        <v>11</v>
      </c>
      <c r="M31" s="11" t="s">
        <v>12</v>
      </c>
    </row>
    <row r="32" spans="1:14" s="12" customFormat="1" ht="11.25" customHeight="1">
      <c r="A32" s="13" t="s">
        <v>0</v>
      </c>
      <c r="B32" s="16"/>
      <c r="C32" s="25"/>
      <c r="D32" s="26"/>
      <c r="E32" s="27">
        <f aca="true" t="shared" si="6" ref="E32:E38">IF(COUNT(C32:D32)=2,ABS(D32-C32),0)</f>
        <v>0</v>
      </c>
      <c r="F32" s="28"/>
      <c r="G32" s="26"/>
      <c r="H32" s="27">
        <f aca="true" t="shared" si="7" ref="H32:H38">IF(COUNT(F32:G32)=2,ABS(G32-F32),0)</f>
        <v>0</v>
      </c>
      <c r="I32" s="79"/>
      <c r="J32" s="29">
        <f>IF(I32=0,MIN(M32,L29),MIN(M32,I32))</f>
        <v>0</v>
      </c>
      <c r="K32" s="30">
        <f>IF(I32=0,MAX(M32-L29,0),MAX(M32-I32,0))</f>
        <v>0</v>
      </c>
      <c r="L32" s="27">
        <f aca="true" t="shared" si="8" ref="L32:L38">E32+H32</f>
        <v>0</v>
      </c>
      <c r="M32" s="27">
        <f>IF((COUNT(C32:D32,F32:G32)=4),(G32-C32-(MAX(TIME(F29,0,0),F32-D32))),E32+H32)</f>
        <v>0</v>
      </c>
      <c r="N32" s="23"/>
    </row>
    <row r="33" spans="1:14" s="12" customFormat="1" ht="11.25" customHeight="1">
      <c r="A33" s="14" t="s">
        <v>1</v>
      </c>
      <c r="B33" s="16"/>
      <c r="C33" s="31"/>
      <c r="D33" s="32"/>
      <c r="E33" s="27">
        <f t="shared" si="6"/>
        <v>0</v>
      </c>
      <c r="F33" s="28"/>
      <c r="G33" s="32"/>
      <c r="H33" s="27">
        <f t="shared" si="7"/>
        <v>0</v>
      </c>
      <c r="I33" s="79"/>
      <c r="J33" s="29">
        <f>IF(I33=0,MIN(M33,L29),MIN(M33,I33))</f>
        <v>0</v>
      </c>
      <c r="K33" s="30">
        <f>IF(I33=0,MAX(M33-L29,0),MAX(M33-I33,0))</f>
        <v>0</v>
      </c>
      <c r="L33" s="27">
        <f t="shared" si="8"/>
        <v>0</v>
      </c>
      <c r="M33" s="27">
        <f>IF((COUNT(C33:D33,F33:G33)=4),(G33-C33-(MAX(TIME(F29,0,0),F33-D33))),E33+H33)</f>
        <v>0</v>
      </c>
      <c r="N33" s="23"/>
    </row>
    <row r="34" spans="1:13" s="12" customFormat="1" ht="11.25" customHeight="1">
      <c r="A34" s="14" t="s">
        <v>2</v>
      </c>
      <c r="B34" s="16"/>
      <c r="C34" s="31"/>
      <c r="D34" s="32"/>
      <c r="E34" s="27">
        <f t="shared" si="6"/>
        <v>0</v>
      </c>
      <c r="F34" s="28"/>
      <c r="G34" s="32"/>
      <c r="H34" s="27">
        <f t="shared" si="7"/>
        <v>0</v>
      </c>
      <c r="I34" s="79"/>
      <c r="J34" s="29">
        <f>IF(I34=0,MIN(M34,L29),MIN(M34,I34))</f>
        <v>0</v>
      </c>
      <c r="K34" s="30">
        <f>IF(I34=0,MAX(M34-L29,0),MAX(M34-I34,0))</f>
        <v>0</v>
      </c>
      <c r="L34" s="27">
        <f t="shared" si="8"/>
        <v>0</v>
      </c>
      <c r="M34" s="27">
        <f>IF((COUNT(C34:D34,F34:G34)=4),(G34-C34-(MAX(TIME(F29,0,0),F34-D34))),E34+H34)</f>
        <v>0</v>
      </c>
    </row>
    <row r="35" spans="1:13" s="12" customFormat="1" ht="11.25" customHeight="1">
      <c r="A35" s="14" t="s">
        <v>3</v>
      </c>
      <c r="B35" s="16"/>
      <c r="C35" s="31"/>
      <c r="D35" s="32"/>
      <c r="E35" s="27">
        <f t="shared" si="6"/>
        <v>0</v>
      </c>
      <c r="F35" s="28"/>
      <c r="G35" s="32"/>
      <c r="H35" s="27">
        <f t="shared" si="7"/>
        <v>0</v>
      </c>
      <c r="I35" s="79"/>
      <c r="J35" s="29">
        <f>IF(I35=0,MIN(M35,L29),MIN(M35,I35))</f>
        <v>0</v>
      </c>
      <c r="K35" s="30">
        <f>IF(I35=0,MAX(M35-L29,0),MAX(M35-I35,0))</f>
        <v>0</v>
      </c>
      <c r="L35" s="27">
        <f t="shared" si="8"/>
        <v>0</v>
      </c>
      <c r="M35" s="27">
        <f>IF((COUNT(C35:D35,F35:G35)=4),(G35-C35-(MAX(TIME(F29,0,0),F35-D35))),E35+H35)</f>
        <v>0</v>
      </c>
    </row>
    <row r="36" spans="1:14" s="12" customFormat="1" ht="11.25" customHeight="1" thickBot="1">
      <c r="A36" s="15" t="s">
        <v>4</v>
      </c>
      <c r="B36" s="53"/>
      <c r="C36" s="40"/>
      <c r="D36" s="41"/>
      <c r="E36" s="33">
        <f t="shared" si="6"/>
        <v>0</v>
      </c>
      <c r="F36" s="42"/>
      <c r="G36" s="41"/>
      <c r="H36" s="33">
        <f t="shared" si="7"/>
        <v>0</v>
      </c>
      <c r="I36" s="80"/>
      <c r="J36" s="29">
        <f>IF(I36=0,MIN(M36,L29),MIN(M36,I36))</f>
        <v>0</v>
      </c>
      <c r="K36" s="30">
        <f>IF(I36=0,MAX(M36-L29,0),MAX(M36-I36,0))</f>
        <v>0</v>
      </c>
      <c r="L36" s="33">
        <f t="shared" si="8"/>
        <v>0</v>
      </c>
      <c r="M36" s="27">
        <f>IF((COUNT(C36:D36,F36:G36)=4),(G36-C36-(MAX(TIME(F29,0,0),F36-D36))),E36+H36)</f>
        <v>0</v>
      </c>
      <c r="N36" s="24"/>
    </row>
    <row r="37" spans="1:13" s="12" customFormat="1" ht="11.25" customHeight="1">
      <c r="A37" s="43" t="s">
        <v>5</v>
      </c>
      <c r="B37" s="54"/>
      <c r="C37" s="44"/>
      <c r="D37" s="45"/>
      <c r="E37" s="46">
        <f t="shared" si="6"/>
        <v>0</v>
      </c>
      <c r="F37" s="44"/>
      <c r="G37" s="45"/>
      <c r="H37" s="46">
        <f t="shared" si="7"/>
        <v>0</v>
      </c>
      <c r="I37" s="81"/>
      <c r="J37" s="29">
        <f>IF(I37=0,MIN(M37,L29),MIN(M37,I37))</f>
        <v>0</v>
      </c>
      <c r="K37" s="30">
        <f>IF(I37=0,MAX(M37-L29,0),MAX(M37-I37,0))</f>
        <v>0</v>
      </c>
      <c r="L37" s="46">
        <f t="shared" si="8"/>
        <v>0</v>
      </c>
      <c r="M37" s="27">
        <f>IF((COUNT(C37:D37,F37:G37)=4),(G37-C37-(MAX(TIME(F29,0,0),F37-D37))),E37+H37)</f>
        <v>0</v>
      </c>
    </row>
    <row r="38" spans="1:14" s="12" customFormat="1" ht="11.25" customHeight="1" thickBot="1">
      <c r="A38" s="15" t="s">
        <v>6</v>
      </c>
      <c r="B38" s="16"/>
      <c r="C38" s="31"/>
      <c r="D38" s="32"/>
      <c r="E38" s="27">
        <f t="shared" si="6"/>
        <v>0</v>
      </c>
      <c r="F38" s="28"/>
      <c r="G38" s="32"/>
      <c r="H38" s="27">
        <f t="shared" si="7"/>
        <v>0</v>
      </c>
      <c r="I38" s="79"/>
      <c r="J38" s="29">
        <f>IF(I38=0,MIN(M38,L29),MIN(M38,I38))</f>
        <v>0</v>
      </c>
      <c r="K38" s="30">
        <f>IF(I38=0,MAX(M38-L29,0),MAX(M38-I38,0))</f>
        <v>0</v>
      </c>
      <c r="L38" s="33">
        <f t="shared" si="8"/>
        <v>0</v>
      </c>
      <c r="M38" s="27">
        <f>IF((COUNT(C38:D38,F38:G38)=4),(G38-C38-(MAX(TIME(F29,0,0),F38-D38))),E38+H38)</f>
        <v>0</v>
      </c>
      <c r="N38" s="17"/>
    </row>
    <row r="39" spans="1:13" s="12" customFormat="1" ht="12.75" customHeight="1" thickBot="1">
      <c r="A39" s="127" t="s">
        <v>15</v>
      </c>
      <c r="B39" s="128"/>
      <c r="C39" s="34"/>
      <c r="D39" s="35"/>
      <c r="E39" s="35"/>
      <c r="F39" s="35"/>
      <c r="G39" s="35"/>
      <c r="H39" s="36"/>
      <c r="I39" s="35"/>
      <c r="J39" s="37">
        <f>MAX(M39-K39,0)</f>
        <v>0</v>
      </c>
      <c r="K39" s="38">
        <f>MAX(M39-(L29*COUNT(B32:B36)),0)</f>
        <v>0</v>
      </c>
      <c r="L39" s="50">
        <f>SUM(L32:L38)</f>
        <v>0</v>
      </c>
      <c r="M39" s="39">
        <f>SUM(M32:M38)</f>
        <v>0</v>
      </c>
    </row>
    <row r="40" ht="9.75" customHeight="1" thickBot="1"/>
    <row r="41" spans="1:13" s="6" customFormat="1" ht="15" customHeight="1" thickBot="1">
      <c r="A41" s="21" t="s">
        <v>20</v>
      </c>
      <c r="B41" s="22"/>
      <c r="C41" s="22"/>
      <c r="D41" s="55" t="s">
        <v>108</v>
      </c>
      <c r="E41" s="55"/>
      <c r="F41" s="22">
        <v>1</v>
      </c>
      <c r="G41" s="22"/>
      <c r="H41" s="22"/>
      <c r="I41" s="22"/>
      <c r="J41" s="22"/>
      <c r="K41" s="55" t="s">
        <v>24</v>
      </c>
      <c r="L41" s="57">
        <v>0.325</v>
      </c>
      <c r="M41" s="56">
        <f>L41*(COUNT(B44:B48))</f>
        <v>0</v>
      </c>
    </row>
    <row r="42" spans="1:13" s="6" customFormat="1" ht="13.5" customHeight="1" thickBot="1">
      <c r="A42" s="7"/>
      <c r="B42" s="8"/>
      <c r="C42" s="129" t="s">
        <v>9</v>
      </c>
      <c r="D42" s="130"/>
      <c r="E42" s="131"/>
      <c r="F42" s="129" t="s">
        <v>10</v>
      </c>
      <c r="G42" s="130"/>
      <c r="H42" s="131"/>
      <c r="I42" s="72"/>
      <c r="J42" s="129" t="s">
        <v>14</v>
      </c>
      <c r="K42" s="130"/>
      <c r="L42" s="131"/>
      <c r="M42" s="52"/>
    </row>
    <row r="43" spans="1:13" s="12" customFormat="1" ht="13.5" customHeight="1" thickBot="1">
      <c r="A43" s="9" t="s">
        <v>17</v>
      </c>
      <c r="B43" s="10" t="s">
        <v>22</v>
      </c>
      <c r="C43" s="9" t="s">
        <v>7</v>
      </c>
      <c r="D43" s="10" t="s">
        <v>8</v>
      </c>
      <c r="E43" s="11" t="s">
        <v>11</v>
      </c>
      <c r="F43" s="9" t="s">
        <v>7</v>
      </c>
      <c r="G43" s="10" t="s">
        <v>8</v>
      </c>
      <c r="H43" s="11" t="s">
        <v>11</v>
      </c>
      <c r="I43" s="9" t="s">
        <v>95</v>
      </c>
      <c r="J43" s="9" t="s">
        <v>13</v>
      </c>
      <c r="K43" s="49" t="s">
        <v>23</v>
      </c>
      <c r="L43" s="11" t="s">
        <v>11</v>
      </c>
      <c r="M43" s="11" t="s">
        <v>12</v>
      </c>
    </row>
    <row r="44" spans="1:14" s="12" customFormat="1" ht="11.25" customHeight="1">
      <c r="A44" s="13" t="s">
        <v>0</v>
      </c>
      <c r="B44" s="16"/>
      <c r="C44" s="25"/>
      <c r="D44" s="26"/>
      <c r="E44" s="27">
        <f aca="true" t="shared" si="9" ref="E44:E50">IF(COUNT(C44:D44)=2,ABS(D44-C44),0)</f>
        <v>0</v>
      </c>
      <c r="F44" s="28"/>
      <c r="G44" s="26"/>
      <c r="H44" s="27">
        <f aca="true" t="shared" si="10" ref="H44:H50">IF(COUNT(F44:G44)=2,ABS(G44-F44),0)</f>
        <v>0</v>
      </c>
      <c r="I44" s="79"/>
      <c r="J44" s="29">
        <f>IF(I44=0,MIN(M44,L41),MIN(M44,I44))</f>
        <v>0</v>
      </c>
      <c r="K44" s="30">
        <f>IF(I44=0,MAX(M44-L41,0),MAX(M44-I44,0))</f>
        <v>0</v>
      </c>
      <c r="L44" s="27">
        <f aca="true" t="shared" si="11" ref="L44:L50">E44+H44</f>
        <v>0</v>
      </c>
      <c r="M44" s="27">
        <f>IF((COUNT(C44:D44,F44:G44)=4),(G44-C44-(MAX(TIME(F41,0,0),F44-D44))),E44+H44)</f>
        <v>0</v>
      </c>
      <c r="N44" s="23"/>
    </row>
    <row r="45" spans="1:14" s="12" customFormat="1" ht="11.25" customHeight="1">
      <c r="A45" s="14" t="s">
        <v>1</v>
      </c>
      <c r="B45" s="16"/>
      <c r="C45" s="31"/>
      <c r="D45" s="32"/>
      <c r="E45" s="27">
        <f t="shared" si="9"/>
        <v>0</v>
      </c>
      <c r="F45" s="28"/>
      <c r="G45" s="32"/>
      <c r="H45" s="27">
        <f t="shared" si="10"/>
        <v>0</v>
      </c>
      <c r="I45" s="79"/>
      <c r="J45" s="29">
        <f>IF(I45=0,MIN(M45,L41),MIN(M45,I45))</f>
        <v>0</v>
      </c>
      <c r="K45" s="30">
        <f>IF(I45=0,MAX(M45-L41,0),MAX(M45-I45,0))</f>
        <v>0</v>
      </c>
      <c r="L45" s="27">
        <f t="shared" si="11"/>
        <v>0</v>
      </c>
      <c r="M45" s="27">
        <f>IF((COUNT(C45:D45,F45:G45)=4),(G45-C45-(MAX(TIME(F41,0,0),F45-D45))),E45+H45)</f>
        <v>0</v>
      </c>
      <c r="N45" s="23"/>
    </row>
    <row r="46" spans="1:13" s="12" customFormat="1" ht="11.25" customHeight="1">
      <c r="A46" s="14" t="s">
        <v>2</v>
      </c>
      <c r="B46" s="16"/>
      <c r="C46" s="31"/>
      <c r="D46" s="32"/>
      <c r="E46" s="27">
        <f t="shared" si="9"/>
        <v>0</v>
      </c>
      <c r="F46" s="28"/>
      <c r="G46" s="32"/>
      <c r="H46" s="27">
        <f t="shared" si="10"/>
        <v>0</v>
      </c>
      <c r="I46" s="79"/>
      <c r="J46" s="29">
        <f>IF(I46=0,MIN(M46,L41),MIN(M46,I46))</f>
        <v>0</v>
      </c>
      <c r="K46" s="30">
        <f>IF(I46=0,MAX(M46-L41,0),MAX(M46-I46,0))</f>
        <v>0</v>
      </c>
      <c r="L46" s="27">
        <f t="shared" si="11"/>
        <v>0</v>
      </c>
      <c r="M46" s="27">
        <f>IF((COUNT(C46:D46,F46:G46)=4),(G46-C46-(MAX(TIME(F41,0,0),F46-D46))),E46+H46)</f>
        <v>0</v>
      </c>
    </row>
    <row r="47" spans="1:13" s="12" customFormat="1" ht="11.25" customHeight="1">
      <c r="A47" s="14" t="s">
        <v>3</v>
      </c>
      <c r="B47" s="16"/>
      <c r="C47" s="31"/>
      <c r="D47" s="32"/>
      <c r="E47" s="27">
        <f t="shared" si="9"/>
        <v>0</v>
      </c>
      <c r="F47" s="28"/>
      <c r="G47" s="32"/>
      <c r="H47" s="27">
        <f t="shared" si="10"/>
        <v>0</v>
      </c>
      <c r="I47" s="79"/>
      <c r="J47" s="29">
        <f>IF(I47=0,MIN(M47,L41),MIN(M47,I47))</f>
        <v>0</v>
      </c>
      <c r="K47" s="30">
        <f>IF(I47=0,MAX(M47-L41,0),MAX(M47-I47,0))</f>
        <v>0</v>
      </c>
      <c r="L47" s="27">
        <f t="shared" si="11"/>
        <v>0</v>
      </c>
      <c r="M47" s="27">
        <f>IF((COUNT(C47:D47,F47:G47)=4),(G47-C47-(MAX(TIME(F41,0,0),F47-D47))),E47+H47)</f>
        <v>0</v>
      </c>
    </row>
    <row r="48" spans="1:14" s="12" customFormat="1" ht="11.25" customHeight="1" thickBot="1">
      <c r="A48" s="15" t="s">
        <v>4</v>
      </c>
      <c r="B48" s="53"/>
      <c r="C48" s="40"/>
      <c r="D48" s="41"/>
      <c r="E48" s="33">
        <f t="shared" si="9"/>
        <v>0</v>
      </c>
      <c r="F48" s="42"/>
      <c r="G48" s="41"/>
      <c r="H48" s="33">
        <f t="shared" si="10"/>
        <v>0</v>
      </c>
      <c r="I48" s="80"/>
      <c r="J48" s="29">
        <f>IF(I48=0,MIN(M48,L41),MIN(M48,I48))</f>
        <v>0</v>
      </c>
      <c r="K48" s="30">
        <f>IF(I48=0,MAX(M48-L41,0),MAX(M48-I48,0))</f>
        <v>0</v>
      </c>
      <c r="L48" s="33">
        <f t="shared" si="11"/>
        <v>0</v>
      </c>
      <c r="M48" s="27">
        <f>IF((COUNT(C48:D48,F48:G48)=4),(G48-C48-(MAX(TIME(F41,0,0),F48-D48))),E48+H48)</f>
        <v>0</v>
      </c>
      <c r="N48" s="24"/>
    </row>
    <row r="49" spans="1:13" s="12" customFormat="1" ht="11.25" customHeight="1">
      <c r="A49" s="43" t="s">
        <v>5</v>
      </c>
      <c r="B49" s="54"/>
      <c r="C49" s="44"/>
      <c r="D49" s="45"/>
      <c r="E49" s="46">
        <f t="shared" si="9"/>
        <v>0</v>
      </c>
      <c r="F49" s="44"/>
      <c r="G49" s="45"/>
      <c r="H49" s="46">
        <f t="shared" si="10"/>
        <v>0</v>
      </c>
      <c r="I49" s="81"/>
      <c r="J49" s="29">
        <f>IF(I49=0,MIN(M49,L41),MIN(M49,I49))</f>
        <v>0</v>
      </c>
      <c r="K49" s="30">
        <f>IF(I49=0,MAX(M49-L41,0),MAX(M49-I49,0))</f>
        <v>0</v>
      </c>
      <c r="L49" s="46">
        <f t="shared" si="11"/>
        <v>0</v>
      </c>
      <c r="M49" s="27">
        <f>IF((COUNT(C49:D49,F49:G49)=4),(G49-C49-(MAX(TIME(F41,0,0),F49-D49))),E49+H49)</f>
        <v>0</v>
      </c>
    </row>
    <row r="50" spans="1:14" s="12" customFormat="1" ht="11.25" customHeight="1" thickBot="1">
      <c r="A50" s="15" t="s">
        <v>6</v>
      </c>
      <c r="B50" s="16"/>
      <c r="C50" s="31"/>
      <c r="D50" s="32"/>
      <c r="E50" s="27">
        <f t="shared" si="9"/>
        <v>0</v>
      </c>
      <c r="F50" s="28"/>
      <c r="G50" s="32"/>
      <c r="H50" s="27">
        <f t="shared" si="10"/>
        <v>0</v>
      </c>
      <c r="I50" s="79"/>
      <c r="J50" s="29">
        <f>IF(I50=0,MIN(M50,L41),MIN(M50,I50))</f>
        <v>0</v>
      </c>
      <c r="K50" s="30">
        <f>IF(I50=0,MAX(M50-L41,0),MAX(M50-I50,0))</f>
        <v>0</v>
      </c>
      <c r="L50" s="33">
        <f t="shared" si="11"/>
        <v>0</v>
      </c>
      <c r="M50" s="27">
        <f>IF((COUNT(C50:D50,F50:G50)=4),(G50-C50-(MAX(TIME(F41,0,0),F50-D50))),E50+H50)</f>
        <v>0</v>
      </c>
      <c r="N50" s="17"/>
    </row>
    <row r="51" spans="1:13" s="12" customFormat="1" ht="12.75" customHeight="1" thickBot="1">
      <c r="A51" s="127" t="s">
        <v>15</v>
      </c>
      <c r="B51" s="128"/>
      <c r="C51" s="34"/>
      <c r="D51" s="35"/>
      <c r="E51" s="35"/>
      <c r="F51" s="35"/>
      <c r="G51" s="35"/>
      <c r="H51" s="36"/>
      <c r="I51" s="35"/>
      <c r="J51" s="37">
        <f>MAX(M51-K51,0)</f>
        <v>0</v>
      </c>
      <c r="K51" s="38">
        <f>MAX(M51-(L41*COUNT(B44:B48)),0)</f>
        <v>0</v>
      </c>
      <c r="L51" s="50">
        <f>SUM(L44:L50)</f>
        <v>0</v>
      </c>
      <c r="M51" s="39">
        <f>SUM(M44:M50)</f>
        <v>0</v>
      </c>
    </row>
    <row r="52" ht="9.75" customHeight="1" thickBot="1"/>
    <row r="53" spans="1:13" s="6" customFormat="1" ht="15" customHeight="1" thickBot="1">
      <c r="A53" s="21" t="s">
        <v>21</v>
      </c>
      <c r="B53" s="22"/>
      <c r="C53" s="22"/>
      <c r="D53" s="55" t="s">
        <v>108</v>
      </c>
      <c r="E53" s="55"/>
      <c r="F53" s="22">
        <v>1</v>
      </c>
      <c r="G53" s="22"/>
      <c r="H53" s="22"/>
      <c r="I53" s="22"/>
      <c r="J53" s="22"/>
      <c r="K53" s="55" t="s">
        <v>24</v>
      </c>
      <c r="L53" s="57">
        <v>0.325</v>
      </c>
      <c r="M53" s="56">
        <f>L53*(COUNT(B56:B60))</f>
        <v>0</v>
      </c>
    </row>
    <row r="54" spans="1:13" s="6" customFormat="1" ht="13.5" customHeight="1" thickBot="1">
      <c r="A54" s="7"/>
      <c r="B54" s="8"/>
      <c r="C54" s="129" t="s">
        <v>9</v>
      </c>
      <c r="D54" s="130"/>
      <c r="E54" s="131"/>
      <c r="F54" s="129" t="s">
        <v>10</v>
      </c>
      <c r="G54" s="130"/>
      <c r="H54" s="131"/>
      <c r="I54" s="72"/>
      <c r="J54" s="129" t="s">
        <v>14</v>
      </c>
      <c r="K54" s="130"/>
      <c r="L54" s="131"/>
      <c r="M54" s="52"/>
    </row>
    <row r="55" spans="1:13" s="12" customFormat="1" ht="13.5" customHeight="1" thickBot="1">
      <c r="A55" s="9" t="s">
        <v>17</v>
      </c>
      <c r="B55" s="10" t="s">
        <v>22</v>
      </c>
      <c r="C55" s="9" t="s">
        <v>7</v>
      </c>
      <c r="D55" s="10" t="s">
        <v>8</v>
      </c>
      <c r="E55" s="11" t="s">
        <v>11</v>
      </c>
      <c r="F55" s="9" t="s">
        <v>7</v>
      </c>
      <c r="G55" s="10" t="s">
        <v>8</v>
      </c>
      <c r="H55" s="11" t="s">
        <v>11</v>
      </c>
      <c r="I55" s="9" t="s">
        <v>95</v>
      </c>
      <c r="J55" s="9" t="s">
        <v>13</v>
      </c>
      <c r="K55" s="49" t="s">
        <v>23</v>
      </c>
      <c r="L55" s="11" t="s">
        <v>11</v>
      </c>
      <c r="M55" s="11" t="s">
        <v>12</v>
      </c>
    </row>
    <row r="56" spans="1:14" s="12" customFormat="1" ht="11.25" customHeight="1">
      <c r="A56" s="13" t="s">
        <v>0</v>
      </c>
      <c r="B56" s="16"/>
      <c r="C56" s="25"/>
      <c r="D56" s="26"/>
      <c r="E56" s="27">
        <f aca="true" t="shared" si="12" ref="E56:E62">IF(COUNT(C56:D56)=2,ABS(D56-C56),0)</f>
        <v>0</v>
      </c>
      <c r="F56" s="28"/>
      <c r="G56" s="26"/>
      <c r="H56" s="27">
        <f aca="true" t="shared" si="13" ref="H56:H62">IF(COUNT(F56:G56)=2,ABS(G56-F56),0)</f>
        <v>0</v>
      </c>
      <c r="I56" s="79"/>
      <c r="J56" s="29">
        <f>IF(I56=0,MIN(M56,L53),MIN(M56,I56))</f>
        <v>0</v>
      </c>
      <c r="K56" s="30">
        <f>IF(I56=0,MAX(M56-L53,0),MAX(M56-I56,0))</f>
        <v>0</v>
      </c>
      <c r="L56" s="27">
        <f aca="true" t="shared" si="14" ref="L56:L62">E56+H56</f>
        <v>0</v>
      </c>
      <c r="M56" s="27">
        <f>IF((COUNT(C56:D56,F56:G56)=4),(G56-C56-(MAX(TIME(F53,0,0),F56-D56))),E56+H56)</f>
        <v>0</v>
      </c>
      <c r="N56" s="23"/>
    </row>
    <row r="57" spans="1:14" s="12" customFormat="1" ht="11.25" customHeight="1">
      <c r="A57" s="14" t="s">
        <v>1</v>
      </c>
      <c r="B57" s="16"/>
      <c r="C57" s="31"/>
      <c r="D57" s="32"/>
      <c r="E57" s="27">
        <f t="shared" si="12"/>
        <v>0</v>
      </c>
      <c r="F57" s="28"/>
      <c r="G57" s="32"/>
      <c r="H57" s="27">
        <f t="shared" si="13"/>
        <v>0</v>
      </c>
      <c r="I57" s="79"/>
      <c r="J57" s="29">
        <f>IF(I57=0,MIN(M57,L53),MIN(M57,I57))</f>
        <v>0</v>
      </c>
      <c r="K57" s="30">
        <f>IF(I57=0,MAX(M57-L53,0),MAX(M57-I57,0))</f>
        <v>0</v>
      </c>
      <c r="L57" s="27">
        <f t="shared" si="14"/>
        <v>0</v>
      </c>
      <c r="M57" s="27">
        <f>IF((COUNT(C57:D57,F57:G57)=4),(G57-C57-(MAX(TIME(F53,0,0),F57-D57))),E57+H57)</f>
        <v>0</v>
      </c>
      <c r="N57" s="23"/>
    </row>
    <row r="58" spans="1:13" s="12" customFormat="1" ht="11.25" customHeight="1">
      <c r="A58" s="14" t="s">
        <v>2</v>
      </c>
      <c r="B58" s="16"/>
      <c r="C58" s="31"/>
      <c r="D58" s="32"/>
      <c r="E58" s="27">
        <f t="shared" si="12"/>
        <v>0</v>
      </c>
      <c r="F58" s="28"/>
      <c r="G58" s="32"/>
      <c r="H58" s="27">
        <f t="shared" si="13"/>
        <v>0</v>
      </c>
      <c r="I58" s="79"/>
      <c r="J58" s="29">
        <f>IF(I58=0,MIN(M58,L53),MIN(M58,I58))</f>
        <v>0</v>
      </c>
      <c r="K58" s="30">
        <f>IF(I58=0,MAX(M58-L53,0),MAX(M58-I58,0))</f>
        <v>0</v>
      </c>
      <c r="L58" s="27">
        <f t="shared" si="14"/>
        <v>0</v>
      </c>
      <c r="M58" s="27">
        <f>IF((COUNT(C58:D58,F58:G58)=4),(G58-C58-(MAX(TIME(F53,0,0),F58-D58))),E58+H58)</f>
        <v>0</v>
      </c>
    </row>
    <row r="59" spans="1:13" s="12" customFormat="1" ht="11.25" customHeight="1">
      <c r="A59" s="14" t="s">
        <v>3</v>
      </c>
      <c r="B59" s="16"/>
      <c r="C59" s="31"/>
      <c r="D59" s="32"/>
      <c r="E59" s="27">
        <f t="shared" si="12"/>
        <v>0</v>
      </c>
      <c r="F59" s="28"/>
      <c r="G59" s="32"/>
      <c r="H59" s="27">
        <f t="shared" si="13"/>
        <v>0</v>
      </c>
      <c r="I59" s="79"/>
      <c r="J59" s="29">
        <f>IF(I59=0,MIN(M59,L53),MIN(M59,I59))</f>
        <v>0</v>
      </c>
      <c r="K59" s="30">
        <f>IF(I59=0,MAX(M59-L53,0),MAX(M59-I59,0))</f>
        <v>0</v>
      </c>
      <c r="L59" s="27">
        <f t="shared" si="14"/>
        <v>0</v>
      </c>
      <c r="M59" s="27">
        <f>IF((COUNT(C59:D59,F59:G59)=4),(G59-C59-(MAX(TIME(F53,0,0),F59-D59))),E59+H59)</f>
        <v>0</v>
      </c>
    </row>
    <row r="60" spans="1:14" s="12" customFormat="1" ht="11.25" customHeight="1" thickBot="1">
      <c r="A60" s="15" t="s">
        <v>4</v>
      </c>
      <c r="B60" s="53"/>
      <c r="C60" s="40"/>
      <c r="D60" s="41"/>
      <c r="E60" s="33">
        <f t="shared" si="12"/>
        <v>0</v>
      </c>
      <c r="F60" s="42"/>
      <c r="G60" s="41"/>
      <c r="H60" s="33">
        <f t="shared" si="13"/>
        <v>0</v>
      </c>
      <c r="I60" s="80"/>
      <c r="J60" s="29">
        <f>IF(I60=0,MIN(M60,L53),MIN(M60,I60))</f>
        <v>0</v>
      </c>
      <c r="K60" s="30">
        <f>IF(I60=0,MAX(M60-L53,0),MAX(M60-I60,0))</f>
        <v>0</v>
      </c>
      <c r="L60" s="33">
        <f t="shared" si="14"/>
        <v>0</v>
      </c>
      <c r="M60" s="27">
        <f>IF((COUNT(C60:D60,F60:G60)=4),(G60-C60-(MAX(TIME(F53,0,0),F60-D60))),E60+H60)</f>
        <v>0</v>
      </c>
      <c r="N60" s="24"/>
    </row>
    <row r="61" spans="1:13" s="12" customFormat="1" ht="11.25" customHeight="1">
      <c r="A61" s="43" t="s">
        <v>5</v>
      </c>
      <c r="B61" s="54"/>
      <c r="C61" s="44"/>
      <c r="D61" s="45"/>
      <c r="E61" s="46">
        <f t="shared" si="12"/>
        <v>0</v>
      </c>
      <c r="F61" s="44"/>
      <c r="G61" s="45"/>
      <c r="H61" s="46">
        <f t="shared" si="13"/>
        <v>0</v>
      </c>
      <c r="I61" s="81"/>
      <c r="J61" s="29">
        <f>IF(I61=0,MIN(M61,L53),MIN(M61,I61))</f>
        <v>0</v>
      </c>
      <c r="K61" s="30">
        <f>IF(I61=0,MAX(M61-L53,0),MAX(M61-I61,0))</f>
        <v>0</v>
      </c>
      <c r="L61" s="46">
        <f t="shared" si="14"/>
        <v>0</v>
      </c>
      <c r="M61" s="27">
        <f>IF((COUNT(C61:D61,F61:G61)=4),(G61-C61-(MAX(TIME(F53,0,0),F61-D61))),E61+H61)</f>
        <v>0</v>
      </c>
    </row>
    <row r="62" spans="1:14" s="12" customFormat="1" ht="11.25" customHeight="1" thickBot="1">
      <c r="A62" s="15" t="s">
        <v>6</v>
      </c>
      <c r="B62" s="16"/>
      <c r="C62" s="31"/>
      <c r="D62" s="32"/>
      <c r="E62" s="27">
        <f t="shared" si="12"/>
        <v>0</v>
      </c>
      <c r="F62" s="28"/>
      <c r="G62" s="32"/>
      <c r="H62" s="27">
        <f t="shared" si="13"/>
        <v>0</v>
      </c>
      <c r="I62" s="79"/>
      <c r="J62" s="29">
        <f>IF(I62=0,MIN(M62,L53),MIN(M62,I62))</f>
        <v>0</v>
      </c>
      <c r="K62" s="30">
        <f>IF(I62=0,MAX(M62-L53,0),MAX(M62-I62,0))</f>
        <v>0</v>
      </c>
      <c r="L62" s="33">
        <f t="shared" si="14"/>
        <v>0</v>
      </c>
      <c r="M62" s="27">
        <f>IF((COUNT(C62:D62,F62:G62)=4),(G62-C62-(MAX(TIME(F53,0,0),F62-D62))),E62+H62)</f>
        <v>0</v>
      </c>
      <c r="N62" s="17"/>
    </row>
    <row r="63" spans="1:13" s="12" customFormat="1" ht="12.75" customHeight="1" thickBot="1">
      <c r="A63" s="127" t="s">
        <v>15</v>
      </c>
      <c r="B63" s="128"/>
      <c r="C63" s="34"/>
      <c r="D63" s="35"/>
      <c r="E63" s="35"/>
      <c r="F63" s="35"/>
      <c r="G63" s="35"/>
      <c r="H63" s="36"/>
      <c r="I63" s="35"/>
      <c r="J63" s="37">
        <f>MAX(M63-K63,0)</f>
        <v>0</v>
      </c>
      <c r="K63" s="38">
        <f>MAX(M63-(L53*COUNT(B56:B60)),0)</f>
        <v>0</v>
      </c>
      <c r="L63" s="50">
        <f>SUM(L56:L62)</f>
        <v>0</v>
      </c>
      <c r="M63" s="39">
        <f>SUM(M56:M62)</f>
        <v>0</v>
      </c>
    </row>
    <row r="64" ht="9.75" customHeight="1" thickBot="1"/>
    <row r="65" spans="1:13" s="6" customFormat="1" ht="15" customHeight="1" thickBot="1">
      <c r="A65" s="21" t="s">
        <v>27</v>
      </c>
      <c r="B65" s="22"/>
      <c r="C65" s="22"/>
      <c r="D65" s="55" t="s">
        <v>108</v>
      </c>
      <c r="E65" s="55"/>
      <c r="F65" s="22">
        <v>1</v>
      </c>
      <c r="G65" s="22"/>
      <c r="H65" s="22"/>
      <c r="I65" s="22"/>
      <c r="J65" s="22"/>
      <c r="K65" s="55" t="s">
        <v>24</v>
      </c>
      <c r="L65" s="57">
        <v>0.325</v>
      </c>
      <c r="M65" s="56">
        <f>L65*(COUNT(B68:B72))</f>
        <v>0</v>
      </c>
    </row>
    <row r="66" spans="1:13" s="6" customFormat="1" ht="13.5" customHeight="1" thickBot="1">
      <c r="A66" s="7"/>
      <c r="B66" s="8"/>
      <c r="C66" s="129" t="s">
        <v>9</v>
      </c>
      <c r="D66" s="130"/>
      <c r="E66" s="131"/>
      <c r="F66" s="129" t="s">
        <v>10</v>
      </c>
      <c r="G66" s="130"/>
      <c r="H66" s="131"/>
      <c r="I66" s="72"/>
      <c r="J66" s="129" t="s">
        <v>14</v>
      </c>
      <c r="K66" s="130"/>
      <c r="L66" s="131"/>
      <c r="M66" s="52"/>
    </row>
    <row r="67" spans="1:13" s="12" customFormat="1" ht="13.5" customHeight="1" thickBot="1">
      <c r="A67" s="9" t="s">
        <v>17</v>
      </c>
      <c r="B67" s="10" t="s">
        <v>22</v>
      </c>
      <c r="C67" s="9" t="s">
        <v>7</v>
      </c>
      <c r="D67" s="10" t="s">
        <v>8</v>
      </c>
      <c r="E67" s="11" t="s">
        <v>11</v>
      </c>
      <c r="F67" s="9" t="s">
        <v>7</v>
      </c>
      <c r="G67" s="10" t="s">
        <v>8</v>
      </c>
      <c r="H67" s="11" t="s">
        <v>11</v>
      </c>
      <c r="I67" s="9" t="s">
        <v>95</v>
      </c>
      <c r="J67" s="9" t="s">
        <v>13</v>
      </c>
      <c r="K67" s="49" t="s">
        <v>23</v>
      </c>
      <c r="L67" s="11" t="s">
        <v>11</v>
      </c>
      <c r="M67" s="11" t="s">
        <v>12</v>
      </c>
    </row>
    <row r="68" spans="1:14" s="12" customFormat="1" ht="11.25" customHeight="1">
      <c r="A68" s="13" t="s">
        <v>0</v>
      </c>
      <c r="B68" s="16"/>
      <c r="C68" s="25"/>
      <c r="D68" s="26"/>
      <c r="E68" s="27">
        <f aca="true" t="shared" si="15" ref="E68:E74">IF(COUNT(C68:D68)=2,ABS(D68-C68),0)</f>
        <v>0</v>
      </c>
      <c r="F68" s="28"/>
      <c r="G68" s="26"/>
      <c r="H68" s="27">
        <f aca="true" t="shared" si="16" ref="H68:H74">IF(COUNT(F68:G68)=2,ABS(G68-F68),0)</f>
        <v>0</v>
      </c>
      <c r="I68" s="79"/>
      <c r="J68" s="29">
        <f>IF(I68=0,MIN(M68,L65),MIN(M68,I68))</f>
        <v>0</v>
      </c>
      <c r="K68" s="30">
        <f>IF(I68=0,MAX(M68-L65,0),MAX(M68-I68,0))</f>
        <v>0</v>
      </c>
      <c r="L68" s="27">
        <f aca="true" t="shared" si="17" ref="L68:L74">E68+H68</f>
        <v>0</v>
      </c>
      <c r="M68" s="27">
        <f>IF((COUNT(C68:D68,F68:G68)=4),(G68-C68-(MAX(TIME(F65,0,0),F68-D68))),E68+H68)</f>
        <v>0</v>
      </c>
      <c r="N68" s="23"/>
    </row>
    <row r="69" spans="1:14" s="12" customFormat="1" ht="11.25" customHeight="1">
      <c r="A69" s="14" t="s">
        <v>1</v>
      </c>
      <c r="B69" s="16"/>
      <c r="C69" s="31"/>
      <c r="D69" s="32"/>
      <c r="E69" s="27">
        <f t="shared" si="15"/>
        <v>0</v>
      </c>
      <c r="F69" s="28"/>
      <c r="G69" s="32"/>
      <c r="H69" s="27">
        <f t="shared" si="16"/>
        <v>0</v>
      </c>
      <c r="I69" s="79"/>
      <c r="J69" s="29">
        <f>IF(I69=0,MIN(M69,L65),MIN(M69,I69))</f>
        <v>0</v>
      </c>
      <c r="K69" s="30">
        <f>IF(I69=0,MAX(M69-L65,0),MAX(M69-I69,0))</f>
        <v>0</v>
      </c>
      <c r="L69" s="27">
        <f t="shared" si="17"/>
        <v>0</v>
      </c>
      <c r="M69" s="27">
        <f>IF((COUNT(C69:D69,F69:G69)=4),(G69-C69-(MAX(TIME(F65,0,0),F69-D69))),E69+H69)</f>
        <v>0</v>
      </c>
      <c r="N69" s="23"/>
    </row>
    <row r="70" spans="1:13" s="12" customFormat="1" ht="11.25" customHeight="1">
      <c r="A70" s="14" t="s">
        <v>2</v>
      </c>
      <c r="B70" s="16"/>
      <c r="C70" s="31"/>
      <c r="D70" s="32"/>
      <c r="E70" s="27">
        <f t="shared" si="15"/>
        <v>0</v>
      </c>
      <c r="F70" s="28"/>
      <c r="G70" s="32"/>
      <c r="H70" s="27">
        <f t="shared" si="16"/>
        <v>0</v>
      </c>
      <c r="I70" s="79"/>
      <c r="J70" s="29">
        <f>IF(I70=0,MIN(M70,L65),MIN(M70,I70))</f>
        <v>0</v>
      </c>
      <c r="K70" s="30">
        <f>IF(I70=0,MAX(M70-L65,0),MAX(M70-I70,0))</f>
        <v>0</v>
      </c>
      <c r="L70" s="27">
        <f t="shared" si="17"/>
        <v>0</v>
      </c>
      <c r="M70" s="27">
        <f>IF((COUNT(C70:D70,F70:G70)=4),(G70-C70-(MAX(TIME(F65,0,0),F70-D70))),E70+H70)</f>
        <v>0</v>
      </c>
    </row>
    <row r="71" spans="1:13" s="12" customFormat="1" ht="11.25" customHeight="1">
      <c r="A71" s="14" t="s">
        <v>3</v>
      </c>
      <c r="B71" s="16"/>
      <c r="C71" s="31"/>
      <c r="D71" s="32"/>
      <c r="E71" s="27">
        <f t="shared" si="15"/>
        <v>0</v>
      </c>
      <c r="F71" s="28"/>
      <c r="G71" s="32"/>
      <c r="H71" s="27">
        <f t="shared" si="16"/>
        <v>0</v>
      </c>
      <c r="I71" s="79"/>
      <c r="J71" s="29">
        <f>IF(I71=0,MIN(M71,L65),MIN(M71,I71))</f>
        <v>0</v>
      </c>
      <c r="K71" s="30">
        <f>IF(I71=0,MAX(M71-L65,0),MAX(M71-I71,0))</f>
        <v>0</v>
      </c>
      <c r="L71" s="27">
        <f t="shared" si="17"/>
        <v>0</v>
      </c>
      <c r="M71" s="27">
        <f>IF((COUNT(C71:D71,F71:G71)=4),(G71-C71-(MAX(TIME(F65,0,0),F71-D71))),E71+H71)</f>
        <v>0</v>
      </c>
    </row>
    <row r="72" spans="1:14" s="12" customFormat="1" ht="11.25" customHeight="1" thickBot="1">
      <c r="A72" s="15" t="s">
        <v>4</v>
      </c>
      <c r="B72" s="53"/>
      <c r="C72" s="40"/>
      <c r="D72" s="41"/>
      <c r="E72" s="33">
        <f t="shared" si="15"/>
        <v>0</v>
      </c>
      <c r="F72" s="42"/>
      <c r="G72" s="41"/>
      <c r="H72" s="33">
        <f t="shared" si="16"/>
        <v>0</v>
      </c>
      <c r="I72" s="80"/>
      <c r="J72" s="29">
        <f>IF(I72=0,MIN(M72,L65),MIN(M72,I72))</f>
        <v>0</v>
      </c>
      <c r="K72" s="30">
        <f>IF(I72=0,MAX(M72-L65,0),MAX(M72-I72,0))</f>
        <v>0</v>
      </c>
      <c r="L72" s="33">
        <f t="shared" si="17"/>
        <v>0</v>
      </c>
      <c r="M72" s="27">
        <f>IF((COUNT(C72:D72,F72:G72)=4),(G72-C72-(MAX(TIME(F65,0,0),F72-D72))),E72+H72)</f>
        <v>0</v>
      </c>
      <c r="N72" s="24"/>
    </row>
    <row r="73" spans="1:13" s="12" customFormat="1" ht="11.25" customHeight="1">
      <c r="A73" s="43" t="s">
        <v>5</v>
      </c>
      <c r="B73" s="54"/>
      <c r="C73" s="44"/>
      <c r="D73" s="45"/>
      <c r="E73" s="46">
        <f t="shared" si="15"/>
        <v>0</v>
      </c>
      <c r="F73" s="44"/>
      <c r="G73" s="45"/>
      <c r="H73" s="46">
        <f t="shared" si="16"/>
        <v>0</v>
      </c>
      <c r="I73" s="81"/>
      <c r="J73" s="29">
        <f>IF(I73=0,MIN(M73,L65),MIN(M73,I73))</f>
        <v>0</v>
      </c>
      <c r="K73" s="30">
        <f>IF(I73=0,MAX(M73-L65,0),MAX(M73-I73,0))</f>
        <v>0</v>
      </c>
      <c r="L73" s="46">
        <f t="shared" si="17"/>
        <v>0</v>
      </c>
      <c r="M73" s="27">
        <f>IF((COUNT(C73:D73,F73:G73)=4),(G73-C73-(MAX(TIME(F65,0,0),F73-D73))),E73+H73)</f>
        <v>0</v>
      </c>
    </row>
    <row r="74" spans="1:14" s="12" customFormat="1" ht="11.25" customHeight="1" thickBot="1">
      <c r="A74" s="15" t="s">
        <v>6</v>
      </c>
      <c r="B74" s="16"/>
      <c r="C74" s="31"/>
      <c r="D74" s="32"/>
      <c r="E74" s="27">
        <f t="shared" si="15"/>
        <v>0</v>
      </c>
      <c r="F74" s="28"/>
      <c r="G74" s="32"/>
      <c r="H74" s="27">
        <f t="shared" si="16"/>
        <v>0</v>
      </c>
      <c r="I74" s="79"/>
      <c r="J74" s="29">
        <f>IF(I74=0,MIN(M74,L65),MIN(M74,I74))</f>
        <v>0</v>
      </c>
      <c r="K74" s="30">
        <f>IF(I74=0,MAX(M74-L65,0),MAX(M74-I74,0))</f>
        <v>0</v>
      </c>
      <c r="L74" s="33">
        <f t="shared" si="17"/>
        <v>0</v>
      </c>
      <c r="M74" s="27">
        <f>IF((COUNT(C74:D74,F74:G74)=4),(G74-C74-(MAX(TIME(F65,0,0),F74-D74))),E74+H74)</f>
        <v>0</v>
      </c>
      <c r="N74" s="17"/>
    </row>
    <row r="75" spans="1:13" s="12" customFormat="1" ht="12.75" customHeight="1" thickBot="1">
      <c r="A75" s="127" t="s">
        <v>15</v>
      </c>
      <c r="B75" s="128"/>
      <c r="C75" s="34"/>
      <c r="D75" s="35"/>
      <c r="E75" s="35"/>
      <c r="F75" s="35"/>
      <c r="G75" s="35"/>
      <c r="H75" s="36"/>
      <c r="I75" s="35"/>
      <c r="J75" s="37">
        <f>MAX(M75-K75,0)</f>
        <v>0</v>
      </c>
      <c r="K75" s="38">
        <f>MAX(M75-(L65*COUNT(B68:B72)),0)</f>
        <v>0</v>
      </c>
      <c r="L75" s="50">
        <f>SUM(L68:L74)</f>
        <v>0</v>
      </c>
      <c r="M75" s="39">
        <f>SUM(M68:M74)</f>
        <v>0</v>
      </c>
    </row>
    <row r="76" ht="9.75" customHeight="1" thickBot="1"/>
    <row r="77" spans="1:13" s="6" customFormat="1" ht="15" customHeight="1" thickBot="1">
      <c r="A77" s="21" t="s">
        <v>28</v>
      </c>
      <c r="B77" s="22"/>
      <c r="C77" s="22"/>
      <c r="D77" s="55" t="s">
        <v>108</v>
      </c>
      <c r="E77" s="55"/>
      <c r="F77" s="22">
        <v>1</v>
      </c>
      <c r="G77" s="22"/>
      <c r="H77" s="22"/>
      <c r="I77" s="22"/>
      <c r="J77" s="22"/>
      <c r="K77" s="55" t="s">
        <v>24</v>
      </c>
      <c r="L77" s="57">
        <v>0.325</v>
      </c>
      <c r="M77" s="56">
        <f>L77*(COUNT(B80:B84))</f>
        <v>0</v>
      </c>
    </row>
    <row r="78" spans="1:13" s="6" customFormat="1" ht="13.5" customHeight="1" thickBot="1">
      <c r="A78" s="7"/>
      <c r="B78" s="8"/>
      <c r="C78" s="129" t="s">
        <v>9</v>
      </c>
      <c r="D78" s="130"/>
      <c r="E78" s="131"/>
      <c r="F78" s="129" t="s">
        <v>10</v>
      </c>
      <c r="G78" s="130"/>
      <c r="H78" s="131"/>
      <c r="I78" s="72"/>
      <c r="J78" s="129" t="s">
        <v>14</v>
      </c>
      <c r="K78" s="130"/>
      <c r="L78" s="131"/>
      <c r="M78" s="52"/>
    </row>
    <row r="79" spans="1:15" s="12" customFormat="1" ht="13.5" customHeight="1" thickBot="1">
      <c r="A79" s="9" t="s">
        <v>17</v>
      </c>
      <c r="B79" s="10" t="s">
        <v>22</v>
      </c>
      <c r="C79" s="9" t="s">
        <v>7</v>
      </c>
      <c r="D79" s="10" t="s">
        <v>8</v>
      </c>
      <c r="E79" s="11" t="s">
        <v>11</v>
      </c>
      <c r="F79" s="9" t="s">
        <v>7</v>
      </c>
      <c r="G79" s="10" t="s">
        <v>8</v>
      </c>
      <c r="H79" s="11" t="s">
        <v>11</v>
      </c>
      <c r="I79" s="9" t="s">
        <v>95</v>
      </c>
      <c r="J79" s="9" t="s">
        <v>13</v>
      </c>
      <c r="K79" s="49" t="s">
        <v>23</v>
      </c>
      <c r="L79" s="11" t="s">
        <v>11</v>
      </c>
      <c r="M79" s="11" t="s">
        <v>12</v>
      </c>
      <c r="O79" s="6"/>
    </row>
    <row r="80" spans="1:15" s="12" customFormat="1" ht="11.25" customHeight="1">
      <c r="A80" s="13" t="s">
        <v>0</v>
      </c>
      <c r="B80" s="16"/>
      <c r="C80" s="25"/>
      <c r="D80" s="26"/>
      <c r="E80" s="27">
        <f aca="true" t="shared" si="18" ref="E80:E86">IF(COUNT(C80:D80)=2,ABS(D80-C80),0)</f>
        <v>0</v>
      </c>
      <c r="F80" s="28"/>
      <c r="G80" s="26"/>
      <c r="H80" s="27">
        <f aca="true" t="shared" si="19" ref="H80:H86">IF(COUNT(F80:G80)=2,ABS(G80-F80),0)</f>
        <v>0</v>
      </c>
      <c r="I80" s="79"/>
      <c r="J80" s="29">
        <f>IF(I80=0,MIN(M80,L77),MIN(M80,I80))</f>
        <v>0</v>
      </c>
      <c r="K80" s="30">
        <f>IF(I80=0,MAX(M80-L77,0),MAX(M80-I80,0))</f>
        <v>0</v>
      </c>
      <c r="L80" s="27">
        <f aca="true" t="shared" si="20" ref="L80:L86">E80+H80</f>
        <v>0</v>
      </c>
      <c r="M80" s="27">
        <f>IF((COUNT(C80:D80,F80:G80)=4),(G80-C80-(MAX(TIME(F77,0,0),F80-D80))),E80+H80)</f>
        <v>0</v>
      </c>
      <c r="N80" s="23"/>
      <c r="O80" s="6"/>
    </row>
    <row r="81" spans="1:15" s="12" customFormat="1" ht="11.25" customHeight="1">
      <c r="A81" s="14" t="s">
        <v>1</v>
      </c>
      <c r="B81" s="16"/>
      <c r="C81" s="31"/>
      <c r="D81" s="32"/>
      <c r="E81" s="27">
        <f t="shared" si="18"/>
        <v>0</v>
      </c>
      <c r="F81" s="28"/>
      <c r="G81" s="32"/>
      <c r="H81" s="27">
        <f t="shared" si="19"/>
        <v>0</v>
      </c>
      <c r="I81" s="79"/>
      <c r="J81" s="29">
        <f>IF(I81=0,MIN(M81,L77),MIN(M81,I81))</f>
        <v>0</v>
      </c>
      <c r="K81" s="30">
        <f>IF(I81=0,MAX(M81-L77,0),MAX(M81-I81,0))</f>
        <v>0</v>
      </c>
      <c r="L81" s="27">
        <f t="shared" si="20"/>
        <v>0</v>
      </c>
      <c r="M81" s="27">
        <f>IF((COUNT(C81:D81,F81:G81)=4),(G81-C81-(MAX(TIME(F77,0,0),F81-D81))),E81+H81)</f>
        <v>0</v>
      </c>
      <c r="N81" s="23"/>
      <c r="O81" s="6"/>
    </row>
    <row r="82" spans="1:15" s="12" customFormat="1" ht="11.25" customHeight="1">
      <c r="A82" s="14" t="s">
        <v>2</v>
      </c>
      <c r="B82" s="16"/>
      <c r="C82" s="31"/>
      <c r="D82" s="32"/>
      <c r="E82" s="27">
        <f t="shared" si="18"/>
        <v>0</v>
      </c>
      <c r="F82" s="28"/>
      <c r="G82" s="32"/>
      <c r="H82" s="27">
        <f t="shared" si="19"/>
        <v>0</v>
      </c>
      <c r="I82" s="79"/>
      <c r="J82" s="29">
        <f>IF(I82=0,MIN(M82,L77),MIN(M82,I82))</f>
        <v>0</v>
      </c>
      <c r="K82" s="30">
        <f>IF(I82=0,MAX(M82-L77,0),MAX(M82-I82,0))</f>
        <v>0</v>
      </c>
      <c r="L82" s="27">
        <f t="shared" si="20"/>
        <v>0</v>
      </c>
      <c r="M82" s="27">
        <f>IF((COUNT(C82:D82,F82:G82)=4),(G82-C82-(MAX(TIME(F77,0,0),F82-D82))),E82+H82)</f>
        <v>0</v>
      </c>
      <c r="O82" s="6"/>
    </row>
    <row r="83" spans="1:15" s="12" customFormat="1" ht="11.25" customHeight="1">
      <c r="A83" s="14" t="s">
        <v>3</v>
      </c>
      <c r="B83" s="16"/>
      <c r="C83" s="31"/>
      <c r="D83" s="32"/>
      <c r="E83" s="27">
        <f t="shared" si="18"/>
        <v>0</v>
      </c>
      <c r="F83" s="28"/>
      <c r="G83" s="32"/>
      <c r="H83" s="27">
        <f t="shared" si="19"/>
        <v>0</v>
      </c>
      <c r="I83" s="79"/>
      <c r="J83" s="29">
        <f>IF(I83=0,MIN(M83,L77),MIN(M83,I83))</f>
        <v>0</v>
      </c>
      <c r="K83" s="30">
        <f>IF(I83=0,MAX(M83-L77,0),MAX(M83-I83,0))</f>
        <v>0</v>
      </c>
      <c r="L83" s="27">
        <f t="shared" si="20"/>
        <v>0</v>
      </c>
      <c r="M83" s="27">
        <f>IF((COUNT(C83:D83,F83:G83)=4),(G83-C83-(MAX(TIME(F77,0,0),F83-D83))),E83+H83)</f>
        <v>0</v>
      </c>
      <c r="O83" s="6"/>
    </row>
    <row r="84" spans="1:14" s="12" customFormat="1" ht="11.25" customHeight="1" thickBot="1">
      <c r="A84" s="15" t="s">
        <v>4</v>
      </c>
      <c r="B84" s="53"/>
      <c r="C84" s="40"/>
      <c r="D84" s="41"/>
      <c r="E84" s="33">
        <f t="shared" si="18"/>
        <v>0</v>
      </c>
      <c r="F84" s="42"/>
      <c r="G84" s="41"/>
      <c r="H84" s="33">
        <f t="shared" si="19"/>
        <v>0</v>
      </c>
      <c r="I84" s="80"/>
      <c r="J84" s="29">
        <f>IF(I84=0,MIN(M84,L77),MIN(M84,I84))</f>
        <v>0</v>
      </c>
      <c r="K84" s="30">
        <f>IF(I84=0,MAX(M84-L77,0),MAX(M84-I84,0))</f>
        <v>0</v>
      </c>
      <c r="L84" s="33">
        <f t="shared" si="20"/>
        <v>0</v>
      </c>
      <c r="M84" s="27">
        <f>IF((COUNT(C84:D84,F84:G84)=4),(G84-C84-(MAX(TIME(F77,0,0),F84-D84))),E84+H84)</f>
        <v>0</v>
      </c>
      <c r="N84" s="24"/>
    </row>
    <row r="85" spans="1:13" s="12" customFormat="1" ht="11.25" customHeight="1">
      <c r="A85" s="43" t="s">
        <v>5</v>
      </c>
      <c r="B85" s="54"/>
      <c r="C85" s="44"/>
      <c r="D85" s="45"/>
      <c r="E85" s="46">
        <f t="shared" si="18"/>
        <v>0</v>
      </c>
      <c r="F85" s="44"/>
      <c r="G85" s="45"/>
      <c r="H85" s="46">
        <f t="shared" si="19"/>
        <v>0</v>
      </c>
      <c r="I85" s="81"/>
      <c r="J85" s="29">
        <f>IF(I85=0,MIN(M85,L77),MIN(M85,I85))</f>
        <v>0</v>
      </c>
      <c r="K85" s="30">
        <f>IF(I85=0,MAX(M85-L77,0),MAX(M85-I85,0))</f>
        <v>0</v>
      </c>
      <c r="L85" s="46">
        <f t="shared" si="20"/>
        <v>0</v>
      </c>
      <c r="M85" s="27">
        <f>IF((COUNT(C85:D85,F85:G85)=4),(G85-C85-(MAX(TIME(F77,0,0),F85-D85))),E85+H85)</f>
        <v>0</v>
      </c>
    </row>
    <row r="86" spans="1:14" s="12" customFormat="1" ht="11.25" customHeight="1" thickBot="1">
      <c r="A86" s="15" t="s">
        <v>6</v>
      </c>
      <c r="B86" s="16"/>
      <c r="C86" s="31"/>
      <c r="D86" s="32"/>
      <c r="E86" s="27">
        <f t="shared" si="18"/>
        <v>0</v>
      </c>
      <c r="F86" s="28"/>
      <c r="G86" s="32"/>
      <c r="H86" s="27">
        <f t="shared" si="19"/>
        <v>0</v>
      </c>
      <c r="I86" s="79"/>
      <c r="J86" s="29">
        <f>IF(I86=0,MIN(M86,L77),MIN(M86,I86))</f>
        <v>0</v>
      </c>
      <c r="K86" s="30">
        <f>IF(I86=0,MAX(M86-L77,0),MAX(M86-I86,0))</f>
        <v>0</v>
      </c>
      <c r="L86" s="33">
        <f t="shared" si="20"/>
        <v>0</v>
      </c>
      <c r="M86" s="27">
        <f>IF((COUNT(C86:D86,F86:G86)=4),(G86-C86-(MAX(TIME(F77,0,0),F86-D86))),E86+H86)</f>
        <v>0</v>
      </c>
      <c r="N86" s="17"/>
    </row>
    <row r="87" spans="1:13" s="12" customFormat="1" ht="12.75" customHeight="1" thickBot="1">
      <c r="A87" s="127" t="s">
        <v>15</v>
      </c>
      <c r="B87" s="128"/>
      <c r="C87" s="34"/>
      <c r="D87" s="35"/>
      <c r="E87" s="35"/>
      <c r="F87" s="35"/>
      <c r="G87" s="35"/>
      <c r="H87" s="36"/>
      <c r="I87" s="35"/>
      <c r="J87" s="37">
        <f>MAX(M87-K87,0)</f>
        <v>0</v>
      </c>
      <c r="K87" s="38">
        <f>MAX(M87-(L77*COUNT(B80:B84)),0)</f>
        <v>0</v>
      </c>
      <c r="L87" s="50">
        <f>SUM(L80:L86)</f>
        <v>0</v>
      </c>
      <c r="M87" s="39">
        <f>SUM(M80:M86)</f>
        <v>0</v>
      </c>
    </row>
    <row r="88" ht="9.75" customHeight="1" thickBot="1"/>
    <row r="89" spans="1:13" s="6" customFormat="1" ht="15" customHeight="1" thickBot="1">
      <c r="A89" s="21" t="s">
        <v>29</v>
      </c>
      <c r="B89" s="22"/>
      <c r="C89" s="22"/>
      <c r="D89" s="55" t="s">
        <v>108</v>
      </c>
      <c r="E89" s="55"/>
      <c r="F89" s="22">
        <v>1</v>
      </c>
      <c r="G89" s="22"/>
      <c r="H89" s="22"/>
      <c r="I89" s="22"/>
      <c r="J89" s="22"/>
      <c r="K89" s="55" t="s">
        <v>24</v>
      </c>
      <c r="L89" s="57">
        <v>0.325</v>
      </c>
      <c r="M89" s="56">
        <f>L89*(COUNT(B92:B96))</f>
        <v>0</v>
      </c>
    </row>
    <row r="90" spans="1:13" s="6" customFormat="1" ht="13.5" customHeight="1" thickBot="1">
      <c r="A90" s="7"/>
      <c r="B90" s="8"/>
      <c r="C90" s="129" t="s">
        <v>9</v>
      </c>
      <c r="D90" s="130"/>
      <c r="E90" s="131"/>
      <c r="F90" s="129" t="s">
        <v>10</v>
      </c>
      <c r="G90" s="130"/>
      <c r="H90" s="131"/>
      <c r="I90" s="72"/>
      <c r="J90" s="129" t="s">
        <v>14</v>
      </c>
      <c r="K90" s="130"/>
      <c r="L90" s="131"/>
      <c r="M90" s="52"/>
    </row>
    <row r="91" spans="1:13" s="12" customFormat="1" ht="13.5" customHeight="1" thickBot="1">
      <c r="A91" s="9" t="s">
        <v>17</v>
      </c>
      <c r="B91" s="10" t="s">
        <v>22</v>
      </c>
      <c r="C91" s="9" t="s">
        <v>7</v>
      </c>
      <c r="D91" s="10" t="s">
        <v>8</v>
      </c>
      <c r="E91" s="11" t="s">
        <v>11</v>
      </c>
      <c r="F91" s="9" t="s">
        <v>7</v>
      </c>
      <c r="G91" s="10" t="s">
        <v>8</v>
      </c>
      <c r="H91" s="11" t="s">
        <v>11</v>
      </c>
      <c r="I91" s="9" t="s">
        <v>95</v>
      </c>
      <c r="J91" s="9" t="s">
        <v>13</v>
      </c>
      <c r="K91" s="49" t="s">
        <v>23</v>
      </c>
      <c r="L91" s="11" t="s">
        <v>11</v>
      </c>
      <c r="M91" s="11" t="s">
        <v>12</v>
      </c>
    </row>
    <row r="92" spans="1:14" s="12" customFormat="1" ht="11.25" customHeight="1">
      <c r="A92" s="13" t="s">
        <v>0</v>
      </c>
      <c r="B92" s="16"/>
      <c r="C92" s="25"/>
      <c r="D92" s="26"/>
      <c r="E92" s="27">
        <f aca="true" t="shared" si="21" ref="E92:E98">IF(COUNT(C92:D92)=2,ABS(D92-C92),0)</f>
        <v>0</v>
      </c>
      <c r="F92" s="28"/>
      <c r="G92" s="26"/>
      <c r="H92" s="27">
        <f aca="true" t="shared" si="22" ref="H92:H98">IF(COUNT(F92:G92)=2,ABS(G92-F92),0)</f>
        <v>0</v>
      </c>
      <c r="I92" s="79"/>
      <c r="J92" s="29">
        <f>IF(I92=0,MIN(M92,L89),MIN(M92,I92))</f>
        <v>0</v>
      </c>
      <c r="K92" s="30">
        <f>IF(I92=0,MAX(M92-L89,0),MAX(M92-I92,0))</f>
        <v>0</v>
      </c>
      <c r="L92" s="27">
        <f aca="true" t="shared" si="23" ref="L92:L98">E92+H92</f>
        <v>0</v>
      </c>
      <c r="M92" s="27">
        <f>IF((COUNT(C92:D92,F92:G92)=4),(G92-C92-(MAX(TIME(F89,0,0),F92-D92))),E92+H92)</f>
        <v>0</v>
      </c>
      <c r="N92" s="23"/>
    </row>
    <row r="93" spans="1:14" s="12" customFormat="1" ht="11.25" customHeight="1">
      <c r="A93" s="14" t="s">
        <v>1</v>
      </c>
      <c r="B93" s="16"/>
      <c r="C93" s="31"/>
      <c r="D93" s="32"/>
      <c r="E93" s="27">
        <f t="shared" si="21"/>
        <v>0</v>
      </c>
      <c r="F93" s="28"/>
      <c r="G93" s="32"/>
      <c r="H93" s="27">
        <f t="shared" si="22"/>
        <v>0</v>
      </c>
      <c r="I93" s="79"/>
      <c r="J93" s="29">
        <f>IF(I93=0,MIN(M93,L89),MIN(M93,I93))</f>
        <v>0</v>
      </c>
      <c r="K93" s="30">
        <f>IF(I93=0,MAX(M93-L89,0),MAX(M93-I93,0))</f>
        <v>0</v>
      </c>
      <c r="L93" s="27">
        <f t="shared" si="23"/>
        <v>0</v>
      </c>
      <c r="M93" s="27">
        <f>IF((COUNT(C93:D93,F93:G93)=4),(G93-C93-(MAX(TIME(F89,0,0),F93-D93))),E93+H93)</f>
        <v>0</v>
      </c>
      <c r="N93" s="23"/>
    </row>
    <row r="94" spans="1:13" s="12" customFormat="1" ht="11.25" customHeight="1">
      <c r="A94" s="14" t="s">
        <v>2</v>
      </c>
      <c r="B94" s="16"/>
      <c r="C94" s="31"/>
      <c r="D94" s="32"/>
      <c r="E94" s="27">
        <f t="shared" si="21"/>
        <v>0</v>
      </c>
      <c r="F94" s="28"/>
      <c r="G94" s="32"/>
      <c r="H94" s="27">
        <f t="shared" si="22"/>
        <v>0</v>
      </c>
      <c r="I94" s="79"/>
      <c r="J94" s="29">
        <f>IF(I94=0,MIN(M94,L89),MIN(M94,I94))</f>
        <v>0</v>
      </c>
      <c r="K94" s="30">
        <f>IF(I94=0,MAX(M94-L89,0),MAX(M94-I94,0))</f>
        <v>0</v>
      </c>
      <c r="L94" s="27">
        <f t="shared" si="23"/>
        <v>0</v>
      </c>
      <c r="M94" s="27">
        <f>IF((COUNT(C94:D94,F94:G94)=4),(G94-C94-(MAX(TIME(F89,0,0),F94-D94))),E94+H94)</f>
        <v>0</v>
      </c>
    </row>
    <row r="95" spans="1:13" s="12" customFormat="1" ht="11.25" customHeight="1">
      <c r="A95" s="14" t="s">
        <v>3</v>
      </c>
      <c r="B95" s="16"/>
      <c r="C95" s="31"/>
      <c r="D95" s="32"/>
      <c r="E95" s="27">
        <f t="shared" si="21"/>
        <v>0</v>
      </c>
      <c r="F95" s="28"/>
      <c r="G95" s="32"/>
      <c r="H95" s="27">
        <f t="shared" si="22"/>
        <v>0</v>
      </c>
      <c r="I95" s="79"/>
      <c r="J95" s="29">
        <f>IF(I95=0,MIN(M95,L89),MIN(M95,I95))</f>
        <v>0</v>
      </c>
      <c r="K95" s="30">
        <f>IF(I95=0,MAX(M95-L89,0),MAX(M95-I95,0))</f>
        <v>0</v>
      </c>
      <c r="L95" s="27">
        <f t="shared" si="23"/>
        <v>0</v>
      </c>
      <c r="M95" s="27">
        <f>IF((COUNT(C95:D95,F95:G95)=4),(G95-C95-(MAX(TIME(F89,0,0),F95-D95))),E95+H95)</f>
        <v>0</v>
      </c>
    </row>
    <row r="96" spans="1:14" s="12" customFormat="1" ht="11.25" customHeight="1" thickBot="1">
      <c r="A96" s="15" t="s">
        <v>4</v>
      </c>
      <c r="B96" s="53"/>
      <c r="C96" s="40"/>
      <c r="D96" s="41"/>
      <c r="E96" s="33">
        <f t="shared" si="21"/>
        <v>0</v>
      </c>
      <c r="F96" s="42"/>
      <c r="G96" s="41"/>
      <c r="H96" s="33">
        <f t="shared" si="22"/>
        <v>0</v>
      </c>
      <c r="I96" s="80"/>
      <c r="J96" s="29">
        <f>IF(I96=0,MIN(M96,L89),MIN(M96,I96))</f>
        <v>0</v>
      </c>
      <c r="K96" s="30">
        <f>IF(I96=0,MAX(M96-L89,0),MAX(M96-I96,0))</f>
        <v>0</v>
      </c>
      <c r="L96" s="33">
        <f t="shared" si="23"/>
        <v>0</v>
      </c>
      <c r="M96" s="27">
        <f>IF((COUNT(C96:D96,F96:G96)=4),(G96-C96-(MAX(TIME(F89,0,0),F96-D96))),E96+H96)</f>
        <v>0</v>
      </c>
      <c r="N96" s="24"/>
    </row>
    <row r="97" spans="1:13" s="12" customFormat="1" ht="11.25" customHeight="1">
      <c r="A97" s="43" t="s">
        <v>5</v>
      </c>
      <c r="B97" s="54"/>
      <c r="C97" s="44"/>
      <c r="D97" s="45"/>
      <c r="E97" s="46">
        <f t="shared" si="21"/>
        <v>0</v>
      </c>
      <c r="F97" s="44"/>
      <c r="G97" s="45"/>
      <c r="H97" s="46">
        <f t="shared" si="22"/>
        <v>0</v>
      </c>
      <c r="I97" s="81"/>
      <c r="J97" s="29">
        <f>IF(I97=0,MIN(M97,L89),MIN(M97,I97))</f>
        <v>0</v>
      </c>
      <c r="K97" s="30">
        <f>IF(I97=0,MAX(M97-L89,0),MAX(M97-I97,0))</f>
        <v>0</v>
      </c>
      <c r="L97" s="46">
        <f t="shared" si="23"/>
        <v>0</v>
      </c>
      <c r="M97" s="27">
        <f>IF((COUNT(C97:D97,F97:G97)=4),(G97-C97-(MAX(TIME(F89,0,0),F97-D97))),E97+H97)</f>
        <v>0</v>
      </c>
    </row>
    <row r="98" spans="1:14" s="12" customFormat="1" ht="11.25" customHeight="1" thickBot="1">
      <c r="A98" s="15" t="s">
        <v>6</v>
      </c>
      <c r="B98" s="16"/>
      <c r="C98" s="31"/>
      <c r="D98" s="32"/>
      <c r="E98" s="27">
        <f t="shared" si="21"/>
        <v>0</v>
      </c>
      <c r="F98" s="28"/>
      <c r="G98" s="32"/>
      <c r="H98" s="27">
        <f t="shared" si="22"/>
        <v>0</v>
      </c>
      <c r="I98" s="79"/>
      <c r="J98" s="29">
        <f>IF(I98=0,MIN(M98,L89),MIN(M98,I98))</f>
        <v>0</v>
      </c>
      <c r="K98" s="30">
        <f>IF(I98=0,MAX(M98-L89,0),MAX(M98-I98,0))</f>
        <v>0</v>
      </c>
      <c r="L98" s="33">
        <f t="shared" si="23"/>
        <v>0</v>
      </c>
      <c r="M98" s="27">
        <f>IF((COUNT(C98:D98,F98:G98)=4),(G98-C98-(MAX(TIME(F89,0,0),F98-D98))),E98+H98)</f>
        <v>0</v>
      </c>
      <c r="N98" s="17"/>
    </row>
    <row r="99" spans="1:13" s="12" customFormat="1" ht="12.75" customHeight="1" thickBot="1">
      <c r="A99" s="127" t="s">
        <v>15</v>
      </c>
      <c r="B99" s="128"/>
      <c r="C99" s="34"/>
      <c r="D99" s="35"/>
      <c r="E99" s="35"/>
      <c r="F99" s="35"/>
      <c r="G99" s="35"/>
      <c r="H99" s="36"/>
      <c r="I99" s="35"/>
      <c r="J99" s="37">
        <f>MAX(M99-K99,0)</f>
        <v>0</v>
      </c>
      <c r="K99" s="38">
        <f>MAX(M99-(L89*COUNT(B92:B96)),0)</f>
        <v>0</v>
      </c>
      <c r="L99" s="50">
        <f>SUM(L92:L98)</f>
        <v>0</v>
      </c>
      <c r="M99" s="39">
        <f>SUM(M92:M98)</f>
        <v>0</v>
      </c>
    </row>
    <row r="100" ht="9.75" customHeight="1" thickBot="1"/>
    <row r="101" spans="1:13" s="6" customFormat="1" ht="15" customHeight="1" thickBot="1">
      <c r="A101" s="21" t="s">
        <v>30</v>
      </c>
      <c r="B101" s="22"/>
      <c r="C101" s="22"/>
      <c r="D101" s="55" t="s">
        <v>108</v>
      </c>
      <c r="E101" s="55"/>
      <c r="F101" s="22">
        <v>1</v>
      </c>
      <c r="G101" s="22"/>
      <c r="H101" s="22"/>
      <c r="I101" s="22"/>
      <c r="J101" s="22"/>
      <c r="K101" s="55" t="s">
        <v>24</v>
      </c>
      <c r="L101" s="57">
        <v>0.325</v>
      </c>
      <c r="M101" s="56">
        <f>L101*(COUNT(B104:B108))</f>
        <v>0</v>
      </c>
    </row>
    <row r="102" spans="1:13" s="6" customFormat="1" ht="13.5" customHeight="1" thickBot="1">
      <c r="A102" s="7"/>
      <c r="B102" s="8"/>
      <c r="C102" s="129" t="s">
        <v>9</v>
      </c>
      <c r="D102" s="130"/>
      <c r="E102" s="131"/>
      <c r="F102" s="129" t="s">
        <v>10</v>
      </c>
      <c r="G102" s="130"/>
      <c r="H102" s="131"/>
      <c r="I102" s="72"/>
      <c r="J102" s="129" t="s">
        <v>14</v>
      </c>
      <c r="K102" s="130"/>
      <c r="L102" s="131"/>
      <c r="M102" s="52"/>
    </row>
    <row r="103" spans="1:13" s="12" customFormat="1" ht="13.5" customHeight="1" thickBot="1">
      <c r="A103" s="9" t="s">
        <v>17</v>
      </c>
      <c r="B103" s="10" t="s">
        <v>22</v>
      </c>
      <c r="C103" s="9" t="s">
        <v>7</v>
      </c>
      <c r="D103" s="10" t="s">
        <v>8</v>
      </c>
      <c r="E103" s="11" t="s">
        <v>11</v>
      </c>
      <c r="F103" s="9" t="s">
        <v>7</v>
      </c>
      <c r="G103" s="10" t="s">
        <v>8</v>
      </c>
      <c r="H103" s="11" t="s">
        <v>11</v>
      </c>
      <c r="I103" s="9" t="s">
        <v>95</v>
      </c>
      <c r="J103" s="9" t="s">
        <v>13</v>
      </c>
      <c r="K103" s="49" t="s">
        <v>23</v>
      </c>
      <c r="L103" s="11" t="s">
        <v>11</v>
      </c>
      <c r="M103" s="11" t="s">
        <v>12</v>
      </c>
    </row>
    <row r="104" spans="1:14" s="12" customFormat="1" ht="11.25" customHeight="1">
      <c r="A104" s="13" t="s">
        <v>0</v>
      </c>
      <c r="B104" s="16"/>
      <c r="C104" s="25"/>
      <c r="D104" s="26"/>
      <c r="E104" s="27">
        <f aca="true" t="shared" si="24" ref="E104:E110">IF(COUNT(C104:D104)=2,ABS(D104-C104),0)</f>
        <v>0</v>
      </c>
      <c r="F104" s="28"/>
      <c r="G104" s="26"/>
      <c r="H104" s="27">
        <f aca="true" t="shared" si="25" ref="H104:H110">IF(COUNT(F104:G104)=2,ABS(G104-F104),0)</f>
        <v>0</v>
      </c>
      <c r="I104" s="79"/>
      <c r="J104" s="29">
        <f>IF(I104=0,MIN(M104,L101),MIN(M104,I104))</f>
        <v>0</v>
      </c>
      <c r="K104" s="30">
        <f>IF(I104=0,MAX(M104-L101,0),MAX(M104-I104,0))</f>
        <v>0</v>
      </c>
      <c r="L104" s="27">
        <f aca="true" t="shared" si="26" ref="L104:L110">E104+H104</f>
        <v>0</v>
      </c>
      <c r="M104" s="27">
        <f>IF((COUNT(C104:D104,F104:G104)=4),(G104-C104-(MAX(TIME(F101,0,0),F104-D104))),E104+H104)</f>
        <v>0</v>
      </c>
      <c r="N104" s="23"/>
    </row>
    <row r="105" spans="1:14" s="12" customFormat="1" ht="11.25" customHeight="1">
      <c r="A105" s="14" t="s">
        <v>1</v>
      </c>
      <c r="B105" s="16"/>
      <c r="C105" s="31"/>
      <c r="D105" s="32"/>
      <c r="E105" s="27">
        <f t="shared" si="24"/>
        <v>0</v>
      </c>
      <c r="F105" s="28"/>
      <c r="G105" s="32"/>
      <c r="H105" s="27">
        <f t="shared" si="25"/>
        <v>0</v>
      </c>
      <c r="I105" s="79"/>
      <c r="J105" s="29">
        <f>IF(I105=0,MIN(M105,L101),MIN(M105,I105))</f>
        <v>0</v>
      </c>
      <c r="K105" s="30">
        <f>IF(I105=0,MAX(M105-L101,0),MAX(M105-I105,0))</f>
        <v>0</v>
      </c>
      <c r="L105" s="27">
        <f t="shared" si="26"/>
        <v>0</v>
      </c>
      <c r="M105" s="27">
        <f>IF((COUNT(C105:D105,F105:G105)=4),(G105-C105-(MAX(TIME(F101,0,0),F105-D105))),E105+H105)</f>
        <v>0</v>
      </c>
      <c r="N105" s="23"/>
    </row>
    <row r="106" spans="1:13" s="12" customFormat="1" ht="11.25" customHeight="1">
      <c r="A106" s="14" t="s">
        <v>2</v>
      </c>
      <c r="B106" s="16"/>
      <c r="C106" s="31"/>
      <c r="D106" s="32"/>
      <c r="E106" s="27">
        <f t="shared" si="24"/>
        <v>0</v>
      </c>
      <c r="F106" s="28"/>
      <c r="G106" s="32"/>
      <c r="H106" s="27">
        <f t="shared" si="25"/>
        <v>0</v>
      </c>
      <c r="I106" s="79"/>
      <c r="J106" s="29">
        <f>IF(I106=0,MIN(M106,L101),MIN(M106,I106))</f>
        <v>0</v>
      </c>
      <c r="K106" s="30">
        <f>IF(I106=0,MAX(M106-L101,0),MAX(M106-I106,0))</f>
        <v>0</v>
      </c>
      <c r="L106" s="27">
        <f t="shared" si="26"/>
        <v>0</v>
      </c>
      <c r="M106" s="27">
        <f>IF((COUNT(C106:D106,F106:G106)=4),(G106-C106-(MAX(TIME(F101,0,0),F106-D106))),E106+H106)</f>
        <v>0</v>
      </c>
    </row>
    <row r="107" spans="1:13" s="12" customFormat="1" ht="11.25" customHeight="1">
      <c r="A107" s="14" t="s">
        <v>3</v>
      </c>
      <c r="B107" s="16"/>
      <c r="C107" s="31"/>
      <c r="D107" s="32"/>
      <c r="E107" s="27">
        <f t="shared" si="24"/>
        <v>0</v>
      </c>
      <c r="F107" s="28"/>
      <c r="G107" s="32"/>
      <c r="H107" s="27">
        <f t="shared" si="25"/>
        <v>0</v>
      </c>
      <c r="I107" s="79"/>
      <c r="J107" s="29">
        <f>IF(I107=0,MIN(M107,L101),MIN(M107,I107))</f>
        <v>0</v>
      </c>
      <c r="K107" s="30">
        <f>IF(I107=0,MAX(M107-L101,0),MAX(M107-I107,0))</f>
        <v>0</v>
      </c>
      <c r="L107" s="27">
        <f t="shared" si="26"/>
        <v>0</v>
      </c>
      <c r="M107" s="27">
        <f>IF((COUNT(C107:D107,F107:G107)=4),(G107-C107-(MAX(TIME(F101,0,0),F107-D107))),E107+H107)</f>
        <v>0</v>
      </c>
    </row>
    <row r="108" spans="1:14" s="12" customFormat="1" ht="11.25" customHeight="1" thickBot="1">
      <c r="A108" s="15" t="s">
        <v>4</v>
      </c>
      <c r="B108" s="53"/>
      <c r="C108" s="40"/>
      <c r="D108" s="41"/>
      <c r="E108" s="27">
        <f>IF(COUNT(C108:D108)=2,ABS(D108-C108),0)</f>
        <v>0</v>
      </c>
      <c r="F108" s="42"/>
      <c r="G108" s="41"/>
      <c r="H108" s="33">
        <f t="shared" si="25"/>
        <v>0</v>
      </c>
      <c r="I108" s="80"/>
      <c r="J108" s="29">
        <f>IF(I108=0,MIN(M108,L101),MIN(M108,I108))</f>
        <v>0</v>
      </c>
      <c r="K108" s="30">
        <f>IF(I108=0,MAX(M108-L101,0),MAX(M108-I108,0))</f>
        <v>0</v>
      </c>
      <c r="L108" s="33">
        <f t="shared" si="26"/>
        <v>0</v>
      </c>
      <c r="M108" s="27">
        <f>IF((COUNT(C108:D108,F108:G108)=4),(G108-C108-(MAX(TIME(F101,0,0),F108-D108))),E108+H108)</f>
        <v>0</v>
      </c>
      <c r="N108" s="24"/>
    </row>
    <row r="109" spans="1:13" s="12" customFormat="1" ht="11.25" customHeight="1">
      <c r="A109" s="43" t="s">
        <v>5</v>
      </c>
      <c r="B109" s="54"/>
      <c r="C109" s="44"/>
      <c r="D109" s="45"/>
      <c r="E109" s="27">
        <f t="shared" si="24"/>
        <v>0</v>
      </c>
      <c r="F109" s="44"/>
      <c r="G109" s="45"/>
      <c r="H109" s="46">
        <f t="shared" si="25"/>
        <v>0</v>
      </c>
      <c r="I109" s="81"/>
      <c r="J109" s="29">
        <f>IF(I109=0,MIN(M109,L101),MIN(M109,I109))</f>
        <v>0</v>
      </c>
      <c r="K109" s="30">
        <f>IF(I109=0,MAX(M109-L101,0),MAX(M109-I109,0))</f>
        <v>0</v>
      </c>
      <c r="L109" s="46">
        <f t="shared" si="26"/>
        <v>0</v>
      </c>
      <c r="M109" s="27">
        <f>IF((COUNT(C109:D109,F109:G109)=4),(G109-C109-(MAX(TIME(F101,0,0),F109-D109))),E109+H109)</f>
        <v>0</v>
      </c>
    </row>
    <row r="110" spans="1:14" s="12" customFormat="1" ht="11.25" customHeight="1" thickBot="1">
      <c r="A110" s="15" t="s">
        <v>6</v>
      </c>
      <c r="B110" s="16"/>
      <c r="C110" s="31"/>
      <c r="D110" s="32"/>
      <c r="E110" s="27">
        <f t="shared" si="24"/>
        <v>0</v>
      </c>
      <c r="F110" s="28"/>
      <c r="G110" s="32"/>
      <c r="H110" s="27">
        <f t="shared" si="25"/>
        <v>0</v>
      </c>
      <c r="I110" s="79"/>
      <c r="J110" s="29">
        <f>IF(I110=0,MIN(M110,L101),MIN(M110,I110))</f>
        <v>0</v>
      </c>
      <c r="K110" s="30">
        <f>IF(I110=0,MAX(M110-L101,0),MAX(M110-I110,0))</f>
        <v>0</v>
      </c>
      <c r="L110" s="33">
        <f t="shared" si="26"/>
        <v>0</v>
      </c>
      <c r="M110" s="27">
        <f>IF((COUNT(C110:D110,F110:G110)=4),(G110-C110-(MAX(TIME(F101,0,0),F110-D110))),E110+H110)</f>
        <v>0</v>
      </c>
      <c r="N110" s="17"/>
    </row>
    <row r="111" spans="1:13" s="12" customFormat="1" ht="12.75" customHeight="1" thickBot="1">
      <c r="A111" s="127" t="s">
        <v>15</v>
      </c>
      <c r="B111" s="128"/>
      <c r="C111" s="34"/>
      <c r="D111" s="35"/>
      <c r="E111" s="35"/>
      <c r="F111" s="35"/>
      <c r="G111" s="35"/>
      <c r="H111" s="36"/>
      <c r="I111" s="35"/>
      <c r="J111" s="37">
        <f>MAX(M111-K111,0)</f>
        <v>0</v>
      </c>
      <c r="K111" s="38">
        <f>MAX(M111-(L101*COUNT(B104:B108)),0)</f>
        <v>0</v>
      </c>
      <c r="L111" s="50">
        <f>SUM(L104:L110)</f>
        <v>0</v>
      </c>
      <c r="M111" s="39">
        <f>SUM(M104:M110)</f>
        <v>0</v>
      </c>
    </row>
    <row r="112" ht="9.75" customHeight="1" thickBot="1"/>
    <row r="113" spans="1:13" s="6" customFormat="1" ht="15" customHeight="1" thickBot="1">
      <c r="A113" s="21" t="s">
        <v>31</v>
      </c>
      <c r="B113" s="22"/>
      <c r="C113" s="22"/>
      <c r="D113" s="55" t="s">
        <v>108</v>
      </c>
      <c r="E113" s="55"/>
      <c r="F113" s="22">
        <v>1</v>
      </c>
      <c r="G113" s="22"/>
      <c r="H113" s="22"/>
      <c r="I113" s="22"/>
      <c r="J113" s="22"/>
      <c r="K113" s="55" t="s">
        <v>24</v>
      </c>
      <c r="L113" s="57">
        <v>0.325</v>
      </c>
      <c r="M113" s="56">
        <f>L113*(COUNT(B116:B120))</f>
        <v>0</v>
      </c>
    </row>
    <row r="114" spans="1:13" s="6" customFormat="1" ht="13.5" customHeight="1" thickBot="1">
      <c r="A114" s="7"/>
      <c r="B114" s="8"/>
      <c r="C114" s="129" t="s">
        <v>9</v>
      </c>
      <c r="D114" s="130"/>
      <c r="E114" s="131"/>
      <c r="F114" s="129" t="s">
        <v>10</v>
      </c>
      <c r="G114" s="130"/>
      <c r="H114" s="131"/>
      <c r="I114" s="72"/>
      <c r="J114" s="129" t="s">
        <v>14</v>
      </c>
      <c r="K114" s="130"/>
      <c r="L114" s="131"/>
      <c r="M114" s="52"/>
    </row>
    <row r="115" spans="1:13" s="12" customFormat="1" ht="13.5" customHeight="1" thickBot="1">
      <c r="A115" s="9" t="s">
        <v>17</v>
      </c>
      <c r="B115" s="10" t="s">
        <v>22</v>
      </c>
      <c r="C115" s="9" t="s">
        <v>7</v>
      </c>
      <c r="D115" s="10" t="s">
        <v>8</v>
      </c>
      <c r="E115" s="11" t="s">
        <v>11</v>
      </c>
      <c r="F115" s="9" t="s">
        <v>7</v>
      </c>
      <c r="G115" s="10" t="s">
        <v>8</v>
      </c>
      <c r="H115" s="11" t="s">
        <v>11</v>
      </c>
      <c r="I115" s="9" t="s">
        <v>95</v>
      </c>
      <c r="J115" s="9" t="s">
        <v>13</v>
      </c>
      <c r="K115" s="49" t="s">
        <v>23</v>
      </c>
      <c r="L115" s="11" t="s">
        <v>11</v>
      </c>
      <c r="M115" s="11" t="s">
        <v>12</v>
      </c>
    </row>
    <row r="116" spans="1:14" s="12" customFormat="1" ht="11.25" customHeight="1">
      <c r="A116" s="13" t="s">
        <v>0</v>
      </c>
      <c r="B116" s="16"/>
      <c r="C116" s="25"/>
      <c r="D116" s="26"/>
      <c r="E116" s="27">
        <f aca="true" t="shared" si="27" ref="E116:E122">IF(COUNT(C116:D116)=2,ABS(D116-C116),0)</f>
        <v>0</v>
      </c>
      <c r="F116" s="28"/>
      <c r="G116" s="26"/>
      <c r="H116" s="27">
        <f aca="true" t="shared" si="28" ref="H116:H122">IF(COUNT(F116:G116)=2,ABS(G116-F116),0)</f>
        <v>0</v>
      </c>
      <c r="I116" s="79"/>
      <c r="J116" s="29">
        <f>IF(I116=0,MIN(M116,L113),MIN(M116,I116))</f>
        <v>0</v>
      </c>
      <c r="K116" s="30">
        <f>IF(I116=0,MAX(M116-L113,0),MAX(M116-I116,0))</f>
        <v>0</v>
      </c>
      <c r="L116" s="27">
        <f aca="true" t="shared" si="29" ref="L116:L122">E116+H116</f>
        <v>0</v>
      </c>
      <c r="M116" s="27">
        <f>IF((COUNT(C116:D116,F116:G116)=4),(G116-C116-(MAX(TIME(F113,0,0),F116-D116))),E116+H116)</f>
        <v>0</v>
      </c>
      <c r="N116" s="23"/>
    </row>
    <row r="117" spans="1:14" s="12" customFormat="1" ht="11.25" customHeight="1">
      <c r="A117" s="14" t="s">
        <v>1</v>
      </c>
      <c r="B117" s="16"/>
      <c r="C117" s="31"/>
      <c r="D117" s="32"/>
      <c r="E117" s="27">
        <f t="shared" si="27"/>
        <v>0</v>
      </c>
      <c r="F117" s="28"/>
      <c r="G117" s="32"/>
      <c r="H117" s="27">
        <f t="shared" si="28"/>
        <v>0</v>
      </c>
      <c r="I117" s="79"/>
      <c r="J117" s="29">
        <f>IF(I117=0,MIN(M117,L113),MIN(M117,I117))</f>
        <v>0</v>
      </c>
      <c r="K117" s="30">
        <f>IF(I117=0,MAX(M117-L113,0),MAX(M117-I117,0))</f>
        <v>0</v>
      </c>
      <c r="L117" s="27">
        <f t="shared" si="29"/>
        <v>0</v>
      </c>
      <c r="M117" s="27">
        <f>IF((COUNT(C117:D117,F117:G117)=4),(G117-C117-(MAX(TIME(F113,0,0),F117-D117))),E117+H117)</f>
        <v>0</v>
      </c>
      <c r="N117" s="23"/>
    </row>
    <row r="118" spans="1:13" s="12" customFormat="1" ht="11.25" customHeight="1">
      <c r="A118" s="14" t="s">
        <v>2</v>
      </c>
      <c r="B118" s="16"/>
      <c r="C118" s="31"/>
      <c r="D118" s="32"/>
      <c r="E118" s="27">
        <f t="shared" si="27"/>
        <v>0</v>
      </c>
      <c r="F118" s="28"/>
      <c r="G118" s="32"/>
      <c r="H118" s="27">
        <f t="shared" si="28"/>
        <v>0</v>
      </c>
      <c r="I118" s="79"/>
      <c r="J118" s="29">
        <f>IF(I118=0,MIN(M118,L113),MIN(M118,I118))</f>
        <v>0</v>
      </c>
      <c r="K118" s="30">
        <f>IF(I118=0,MAX(M118-L113,0),MAX(M118-I118,0))</f>
        <v>0</v>
      </c>
      <c r="L118" s="27">
        <f t="shared" si="29"/>
        <v>0</v>
      </c>
      <c r="M118" s="27">
        <f>IF((COUNT(C118:D118,F118:G118)=4),(G118-C118-(MAX(TIME(F113,0,0),F118-D118))),E118+H118)</f>
        <v>0</v>
      </c>
    </row>
    <row r="119" spans="1:13" s="12" customFormat="1" ht="11.25" customHeight="1">
      <c r="A119" s="14" t="s">
        <v>3</v>
      </c>
      <c r="B119" s="16"/>
      <c r="C119" s="31"/>
      <c r="D119" s="32"/>
      <c r="E119" s="27">
        <f t="shared" si="27"/>
        <v>0</v>
      </c>
      <c r="F119" s="28"/>
      <c r="G119" s="32"/>
      <c r="H119" s="27">
        <f t="shared" si="28"/>
        <v>0</v>
      </c>
      <c r="I119" s="79"/>
      <c r="J119" s="29">
        <f>IF(I119=0,MIN(M119,L113),MIN(M119,I119))</f>
        <v>0</v>
      </c>
      <c r="K119" s="30">
        <f>IF(I119=0,MAX(M119-L113,0),MAX(M119-I119,0))</f>
        <v>0</v>
      </c>
      <c r="L119" s="27">
        <f t="shared" si="29"/>
        <v>0</v>
      </c>
      <c r="M119" s="27">
        <f>IF((COUNT(C119:D119,F119:G119)=4),(G119-C119-(MAX(TIME(F113,0,0),F119-D119))),E119+H119)</f>
        <v>0</v>
      </c>
    </row>
    <row r="120" spans="1:14" s="12" customFormat="1" ht="11.25" customHeight="1" thickBot="1">
      <c r="A120" s="15" t="s">
        <v>4</v>
      </c>
      <c r="B120" s="53"/>
      <c r="C120" s="40"/>
      <c r="D120" s="41"/>
      <c r="E120" s="33">
        <f t="shared" si="27"/>
        <v>0</v>
      </c>
      <c r="F120" s="42"/>
      <c r="G120" s="41"/>
      <c r="H120" s="33">
        <f t="shared" si="28"/>
        <v>0</v>
      </c>
      <c r="I120" s="80"/>
      <c r="J120" s="29">
        <f>IF(I120=0,MIN(M120,L113),MIN(M120,I120))</f>
        <v>0</v>
      </c>
      <c r="K120" s="30">
        <f>IF(I120=0,MAX(M120-L113,0),MAX(M120-I120,0))</f>
        <v>0</v>
      </c>
      <c r="L120" s="33">
        <f t="shared" si="29"/>
        <v>0</v>
      </c>
      <c r="M120" s="27">
        <f>IF((COUNT(C120:D120,F120:G120)=4),(G120-C120-(MAX(TIME(F113,0,0),F120-D120))),E120+H120)</f>
        <v>0</v>
      </c>
      <c r="N120" s="24"/>
    </row>
    <row r="121" spans="1:13" s="12" customFormat="1" ht="11.25" customHeight="1">
      <c r="A121" s="43" t="s">
        <v>5</v>
      </c>
      <c r="B121" s="54"/>
      <c r="C121" s="44"/>
      <c r="D121" s="45"/>
      <c r="E121" s="46">
        <f t="shared" si="27"/>
        <v>0</v>
      </c>
      <c r="F121" s="44"/>
      <c r="G121" s="45"/>
      <c r="H121" s="46">
        <f t="shared" si="28"/>
        <v>0</v>
      </c>
      <c r="I121" s="81"/>
      <c r="J121" s="29">
        <f>IF(I121=0,MIN(M121,L113),MIN(M121,I121))</f>
        <v>0</v>
      </c>
      <c r="K121" s="30">
        <f>IF(I121=0,MAX(M121-L113,0),MAX(M121-I121,0))</f>
        <v>0</v>
      </c>
      <c r="L121" s="46">
        <f t="shared" si="29"/>
        <v>0</v>
      </c>
      <c r="M121" s="27">
        <f>IF((COUNT(C121:D121,F121:G121)=4),(G121-C121-(MAX(TIME(F113,0,0),F121-D121))),E121+H121)</f>
        <v>0</v>
      </c>
    </row>
    <row r="122" spans="1:14" s="12" customFormat="1" ht="11.25" customHeight="1" thickBot="1">
      <c r="A122" s="15" t="s">
        <v>6</v>
      </c>
      <c r="B122" s="16"/>
      <c r="C122" s="31"/>
      <c r="D122" s="32"/>
      <c r="E122" s="27">
        <f t="shared" si="27"/>
        <v>0</v>
      </c>
      <c r="F122" s="28"/>
      <c r="G122" s="32"/>
      <c r="H122" s="27">
        <f t="shared" si="28"/>
        <v>0</v>
      </c>
      <c r="I122" s="79"/>
      <c r="J122" s="29">
        <f>IF(I122=0,MIN(M122,L113),MIN(M122,I122))</f>
        <v>0</v>
      </c>
      <c r="K122" s="30">
        <f>IF(I122=0,MAX(M122-L113,0),MAX(M122-I122,0))</f>
        <v>0</v>
      </c>
      <c r="L122" s="33">
        <f t="shared" si="29"/>
        <v>0</v>
      </c>
      <c r="M122" s="27">
        <f>IF((COUNT(C122:D122,F122:G122)=4),(G122-C122-(MAX(TIME(F113,0,0),F122-D122))),E122+H122)</f>
        <v>0</v>
      </c>
      <c r="N122" s="17"/>
    </row>
    <row r="123" spans="1:13" s="12" customFormat="1" ht="12.75" customHeight="1" thickBot="1">
      <c r="A123" s="127" t="s">
        <v>15</v>
      </c>
      <c r="B123" s="128"/>
      <c r="C123" s="34"/>
      <c r="D123" s="35"/>
      <c r="E123" s="35"/>
      <c r="F123" s="35"/>
      <c r="G123" s="35"/>
      <c r="H123" s="36"/>
      <c r="I123" s="35"/>
      <c r="J123" s="37">
        <f>MAX(M123-K123,0)</f>
        <v>0</v>
      </c>
      <c r="K123" s="38">
        <f>MAX(M123-(L113*COUNT(B116:B120)),0)</f>
        <v>0</v>
      </c>
      <c r="L123" s="50">
        <f>SUM(L116:L122)</f>
        <v>0</v>
      </c>
      <c r="M123" s="39">
        <f>SUM(M116:M122)</f>
        <v>0</v>
      </c>
    </row>
    <row r="124" ht="9.75" customHeight="1" thickBot="1"/>
    <row r="125" spans="1:13" s="6" customFormat="1" ht="15" customHeight="1" thickBot="1">
      <c r="A125" s="21" t="s">
        <v>32</v>
      </c>
      <c r="B125" s="22"/>
      <c r="C125" s="22"/>
      <c r="D125" s="55" t="s">
        <v>108</v>
      </c>
      <c r="E125" s="55"/>
      <c r="F125" s="22">
        <v>1</v>
      </c>
      <c r="G125" s="22"/>
      <c r="H125" s="22"/>
      <c r="I125" s="22"/>
      <c r="J125" s="22"/>
      <c r="K125" s="55" t="s">
        <v>24</v>
      </c>
      <c r="L125" s="57">
        <v>0.325</v>
      </c>
      <c r="M125" s="56">
        <f>L125*(COUNT(B128:B132))</f>
        <v>0</v>
      </c>
    </row>
    <row r="126" spans="1:13" s="6" customFormat="1" ht="13.5" customHeight="1" thickBot="1">
      <c r="A126" s="7"/>
      <c r="B126" s="8"/>
      <c r="C126" s="129" t="s">
        <v>9</v>
      </c>
      <c r="D126" s="130"/>
      <c r="E126" s="131"/>
      <c r="F126" s="129" t="s">
        <v>10</v>
      </c>
      <c r="G126" s="130"/>
      <c r="H126" s="131"/>
      <c r="I126" s="72"/>
      <c r="J126" s="129" t="s">
        <v>14</v>
      </c>
      <c r="K126" s="130"/>
      <c r="L126" s="131"/>
      <c r="M126" s="52"/>
    </row>
    <row r="127" spans="1:13" s="12" customFormat="1" ht="13.5" customHeight="1" thickBot="1">
      <c r="A127" s="9" t="s">
        <v>17</v>
      </c>
      <c r="B127" s="10" t="s">
        <v>22</v>
      </c>
      <c r="C127" s="9" t="s">
        <v>7</v>
      </c>
      <c r="D127" s="10" t="s">
        <v>8</v>
      </c>
      <c r="E127" s="11" t="s">
        <v>11</v>
      </c>
      <c r="F127" s="9" t="s">
        <v>7</v>
      </c>
      <c r="G127" s="10" t="s">
        <v>8</v>
      </c>
      <c r="H127" s="11" t="s">
        <v>11</v>
      </c>
      <c r="I127" s="9" t="s">
        <v>95</v>
      </c>
      <c r="J127" s="9" t="s">
        <v>13</v>
      </c>
      <c r="K127" s="49" t="s">
        <v>23</v>
      </c>
      <c r="L127" s="11" t="s">
        <v>11</v>
      </c>
      <c r="M127" s="11" t="s">
        <v>12</v>
      </c>
    </row>
    <row r="128" spans="1:14" s="12" customFormat="1" ht="11.25" customHeight="1">
      <c r="A128" s="13" t="s">
        <v>0</v>
      </c>
      <c r="B128" s="16"/>
      <c r="C128" s="25"/>
      <c r="D128" s="26"/>
      <c r="E128" s="27">
        <f aca="true" t="shared" si="30" ref="E128:E134">IF(COUNT(C128:D128)=2,ABS(D128-C128),0)</f>
        <v>0</v>
      </c>
      <c r="F128" s="28"/>
      <c r="G128" s="26"/>
      <c r="H128" s="27">
        <f aca="true" t="shared" si="31" ref="H128:H134">IF(COUNT(F128:G128)=2,ABS(G128-F128),0)</f>
        <v>0</v>
      </c>
      <c r="I128" s="79"/>
      <c r="J128" s="29">
        <f>IF(I128=0,MIN(M128,L125),MIN(M128,I128))</f>
        <v>0</v>
      </c>
      <c r="K128" s="30">
        <f>IF(I128=0,MAX(M128-L125,0),MAX(M128-I128,0))</f>
        <v>0</v>
      </c>
      <c r="L128" s="27">
        <f aca="true" t="shared" si="32" ref="L128:L134">E128+H128</f>
        <v>0</v>
      </c>
      <c r="M128" s="27">
        <f>IF((COUNT(C128:D128,F128:G128)=4),(G128-C128-(MAX(TIME(F125,0,0),F128-D128))),E128+H128)</f>
        <v>0</v>
      </c>
      <c r="N128" s="23"/>
    </row>
    <row r="129" spans="1:14" s="12" customFormat="1" ht="11.25" customHeight="1">
      <c r="A129" s="14" t="s">
        <v>1</v>
      </c>
      <c r="B129" s="16"/>
      <c r="C129" s="31"/>
      <c r="D129" s="32"/>
      <c r="E129" s="27">
        <f t="shared" si="30"/>
        <v>0</v>
      </c>
      <c r="F129" s="28"/>
      <c r="G129" s="32"/>
      <c r="H129" s="27">
        <f t="shared" si="31"/>
        <v>0</v>
      </c>
      <c r="I129" s="79"/>
      <c r="J129" s="29">
        <f>IF(I129=0,MIN(M129,L125),MIN(M129,I129))</f>
        <v>0</v>
      </c>
      <c r="K129" s="30">
        <f>IF(I129=0,MAX(M129-L125,0),MAX(M129-I129,0))</f>
        <v>0</v>
      </c>
      <c r="L129" s="27">
        <f t="shared" si="32"/>
        <v>0</v>
      </c>
      <c r="M129" s="27">
        <f>IF((COUNT(C129:D129,F129:G129)=4),(G129-C129-(MAX(TIME(F125,0,0),F129-D129))),E129+H129)</f>
        <v>0</v>
      </c>
      <c r="N129" s="23"/>
    </row>
    <row r="130" spans="1:13" s="12" customFormat="1" ht="11.25" customHeight="1">
      <c r="A130" s="14" t="s">
        <v>2</v>
      </c>
      <c r="B130" s="16"/>
      <c r="C130" s="31"/>
      <c r="D130" s="32"/>
      <c r="E130" s="27">
        <f t="shared" si="30"/>
        <v>0</v>
      </c>
      <c r="F130" s="28"/>
      <c r="G130" s="32"/>
      <c r="H130" s="27">
        <f t="shared" si="31"/>
        <v>0</v>
      </c>
      <c r="I130" s="79"/>
      <c r="J130" s="29">
        <f>IF(I130=0,MIN(M130,L125),MIN(M130,I130))</f>
        <v>0</v>
      </c>
      <c r="K130" s="30">
        <f>IF(I130=0,MAX(M130-L125,0),MAX(M130-I130,0))</f>
        <v>0</v>
      </c>
      <c r="L130" s="27">
        <f t="shared" si="32"/>
        <v>0</v>
      </c>
      <c r="M130" s="27">
        <f>IF((COUNT(C130:D130,F130:G130)=4),(G130-C130-(MAX(TIME(F125,0,0),F130-D130))),E130+H130)</f>
        <v>0</v>
      </c>
    </row>
    <row r="131" spans="1:13" s="12" customFormat="1" ht="11.25" customHeight="1">
      <c r="A131" s="14" t="s">
        <v>3</v>
      </c>
      <c r="B131" s="16"/>
      <c r="C131" s="31"/>
      <c r="D131" s="32"/>
      <c r="E131" s="27">
        <f t="shared" si="30"/>
        <v>0</v>
      </c>
      <c r="F131" s="28"/>
      <c r="G131" s="32"/>
      <c r="H131" s="27">
        <f t="shared" si="31"/>
        <v>0</v>
      </c>
      <c r="I131" s="79"/>
      <c r="J131" s="29">
        <f>IF(I131=0,MIN(M131,L125),MIN(M131,I131))</f>
        <v>0</v>
      </c>
      <c r="K131" s="30">
        <f>IF(I131=0,MAX(M131-L125,0),MAX(M131-I131,0))</f>
        <v>0</v>
      </c>
      <c r="L131" s="27">
        <f t="shared" si="32"/>
        <v>0</v>
      </c>
      <c r="M131" s="27">
        <f>IF((COUNT(C131:D131,F131:G131)=4),(G131-C131-(MAX(TIME(F125,0,0),F131-D131))),E131+H131)</f>
        <v>0</v>
      </c>
    </row>
    <row r="132" spans="1:14" s="12" customFormat="1" ht="11.25" customHeight="1" thickBot="1">
      <c r="A132" s="15" t="s">
        <v>4</v>
      </c>
      <c r="B132" s="53"/>
      <c r="C132" s="40"/>
      <c r="D132" s="41"/>
      <c r="E132" s="33">
        <f t="shared" si="30"/>
        <v>0</v>
      </c>
      <c r="F132" s="42"/>
      <c r="G132" s="41"/>
      <c r="H132" s="33">
        <f t="shared" si="31"/>
        <v>0</v>
      </c>
      <c r="I132" s="80"/>
      <c r="J132" s="29">
        <f>IF(I132=0,MIN(M132,L125),MIN(M132,I132))</f>
        <v>0</v>
      </c>
      <c r="K132" s="30">
        <f>IF(I132=0,MAX(M132-L125,0),MAX(M132-I132,0))</f>
        <v>0</v>
      </c>
      <c r="L132" s="33">
        <f t="shared" si="32"/>
        <v>0</v>
      </c>
      <c r="M132" s="27">
        <f>IF((COUNT(C132:D132,F132:G132)=4),(G132-C132-(MAX(TIME(F125,0,0),F132-D132))),E132+H132)</f>
        <v>0</v>
      </c>
      <c r="N132" s="24"/>
    </row>
    <row r="133" spans="1:13" s="12" customFormat="1" ht="11.25" customHeight="1">
      <c r="A133" s="43" t="s">
        <v>5</v>
      </c>
      <c r="B133" s="54"/>
      <c r="C133" s="44"/>
      <c r="D133" s="45"/>
      <c r="E133" s="46">
        <f t="shared" si="30"/>
        <v>0</v>
      </c>
      <c r="F133" s="44"/>
      <c r="G133" s="45"/>
      <c r="H133" s="46">
        <f t="shared" si="31"/>
        <v>0</v>
      </c>
      <c r="I133" s="81"/>
      <c r="J133" s="29">
        <f>IF(I133=0,MIN(M133,L125),MIN(M133,I133))</f>
        <v>0</v>
      </c>
      <c r="K133" s="30">
        <f>IF(I133=0,MAX(M133-L125,0),MAX(M133-I133,0))</f>
        <v>0</v>
      </c>
      <c r="L133" s="46">
        <f t="shared" si="32"/>
        <v>0</v>
      </c>
      <c r="M133" s="27">
        <f>IF((COUNT(C133:D133,F133:G133)=4),(G133-C133-(MAX(TIME(F125,0,0),F133-D133))),E133+H133)</f>
        <v>0</v>
      </c>
    </row>
    <row r="134" spans="1:14" s="12" customFormat="1" ht="11.25" customHeight="1" thickBot="1">
      <c r="A134" s="15" t="s">
        <v>6</v>
      </c>
      <c r="B134" s="16"/>
      <c r="C134" s="31"/>
      <c r="D134" s="32"/>
      <c r="E134" s="27">
        <f t="shared" si="30"/>
        <v>0</v>
      </c>
      <c r="F134" s="28"/>
      <c r="G134" s="32"/>
      <c r="H134" s="27">
        <f t="shared" si="31"/>
        <v>0</v>
      </c>
      <c r="I134" s="79"/>
      <c r="J134" s="29">
        <f>IF(I134=0,MIN(M134,L125),MIN(M134,I134))</f>
        <v>0</v>
      </c>
      <c r="K134" s="30">
        <f>IF(I134=0,MAX(M134-L125,0),MAX(M134-I134,0))</f>
        <v>0</v>
      </c>
      <c r="L134" s="33">
        <f t="shared" si="32"/>
        <v>0</v>
      </c>
      <c r="M134" s="27">
        <f>IF((COUNT(C134:D134,F134:G134)=4),(G134-C134-(MAX(TIME(F125,0,0),F134-D134))),E134+H134)</f>
        <v>0</v>
      </c>
      <c r="N134" s="17"/>
    </row>
    <row r="135" spans="1:13" s="12" customFormat="1" ht="12.75" customHeight="1" thickBot="1">
      <c r="A135" s="127" t="s">
        <v>15</v>
      </c>
      <c r="B135" s="128"/>
      <c r="C135" s="34"/>
      <c r="D135" s="35"/>
      <c r="E135" s="35"/>
      <c r="F135" s="35"/>
      <c r="G135" s="35"/>
      <c r="H135" s="36"/>
      <c r="I135" s="35"/>
      <c r="J135" s="37">
        <f>MAX(M135-K135,0)</f>
        <v>0</v>
      </c>
      <c r="K135" s="38">
        <f>MAX(M135-(L125*COUNT(B128:B132)),0)</f>
        <v>0</v>
      </c>
      <c r="L135" s="50">
        <f>SUM(L128:L134)</f>
        <v>0</v>
      </c>
      <c r="M135" s="39">
        <f>SUM(M128:M134)</f>
        <v>0</v>
      </c>
    </row>
    <row r="136" ht="9.75" customHeight="1" thickBot="1"/>
    <row r="137" spans="1:13" s="6" customFormat="1" ht="15" customHeight="1" thickBot="1">
      <c r="A137" s="21" t="s">
        <v>33</v>
      </c>
      <c r="B137" s="22"/>
      <c r="C137" s="22"/>
      <c r="D137" s="55" t="s">
        <v>108</v>
      </c>
      <c r="E137" s="55"/>
      <c r="F137" s="22">
        <v>1</v>
      </c>
      <c r="G137" s="22"/>
      <c r="H137" s="22"/>
      <c r="I137" s="22"/>
      <c r="J137" s="22"/>
      <c r="K137" s="55" t="s">
        <v>24</v>
      </c>
      <c r="L137" s="57">
        <v>0.325</v>
      </c>
      <c r="M137" s="56">
        <f>L137*(COUNT(B140:B144))</f>
        <v>0</v>
      </c>
    </row>
    <row r="138" spans="1:13" s="6" customFormat="1" ht="13.5" customHeight="1" thickBot="1">
      <c r="A138" s="7"/>
      <c r="B138" s="8"/>
      <c r="C138" s="129" t="s">
        <v>9</v>
      </c>
      <c r="D138" s="130"/>
      <c r="E138" s="131"/>
      <c r="F138" s="129" t="s">
        <v>10</v>
      </c>
      <c r="G138" s="130"/>
      <c r="H138" s="131"/>
      <c r="I138" s="72"/>
      <c r="J138" s="129" t="s">
        <v>14</v>
      </c>
      <c r="K138" s="130"/>
      <c r="L138" s="131"/>
      <c r="M138" s="52"/>
    </row>
    <row r="139" spans="1:13" s="12" customFormat="1" ht="13.5" customHeight="1" thickBot="1">
      <c r="A139" s="9" t="s">
        <v>17</v>
      </c>
      <c r="B139" s="10" t="s">
        <v>22</v>
      </c>
      <c r="C139" s="9" t="s">
        <v>7</v>
      </c>
      <c r="D139" s="10" t="s">
        <v>8</v>
      </c>
      <c r="E139" s="11" t="s">
        <v>11</v>
      </c>
      <c r="F139" s="9" t="s">
        <v>7</v>
      </c>
      <c r="G139" s="10" t="s">
        <v>8</v>
      </c>
      <c r="H139" s="11" t="s">
        <v>11</v>
      </c>
      <c r="I139" s="9" t="s">
        <v>95</v>
      </c>
      <c r="J139" s="9" t="s">
        <v>13</v>
      </c>
      <c r="K139" s="49" t="s">
        <v>23</v>
      </c>
      <c r="L139" s="11" t="s">
        <v>11</v>
      </c>
      <c r="M139" s="11" t="s">
        <v>12</v>
      </c>
    </row>
    <row r="140" spans="1:14" s="12" customFormat="1" ht="11.25" customHeight="1">
      <c r="A140" s="13" t="s">
        <v>0</v>
      </c>
      <c r="B140" s="16"/>
      <c r="C140" s="25"/>
      <c r="D140" s="26"/>
      <c r="E140" s="27">
        <f aca="true" t="shared" si="33" ref="E140:E146">IF(COUNT(C140:D140)=2,ABS(D140-C140),0)</f>
        <v>0</v>
      </c>
      <c r="F140" s="28"/>
      <c r="G140" s="26"/>
      <c r="H140" s="27">
        <f aca="true" t="shared" si="34" ref="H140:H146">IF(COUNT(F140:G140)=2,ABS(G140-F140),0)</f>
        <v>0</v>
      </c>
      <c r="I140" s="79"/>
      <c r="J140" s="29">
        <f>IF(I140=0,MIN(M140,L137),MIN(M140,I140))</f>
        <v>0</v>
      </c>
      <c r="K140" s="30">
        <f>IF(I140=0,MAX(M140-L137,0),MAX(M140-I140,0))</f>
        <v>0</v>
      </c>
      <c r="L140" s="27">
        <f aca="true" t="shared" si="35" ref="L140:L146">E140+H140</f>
        <v>0</v>
      </c>
      <c r="M140" s="27">
        <f>IF((COUNT(C140:D140,F140:G140)=4),(G140-C140-(MAX(TIME(F137,0,0),F140-D140))),E140+H140)</f>
        <v>0</v>
      </c>
      <c r="N140" s="23"/>
    </row>
    <row r="141" spans="1:14" s="12" customFormat="1" ht="11.25" customHeight="1">
      <c r="A141" s="14" t="s">
        <v>1</v>
      </c>
      <c r="B141" s="16"/>
      <c r="C141" s="31"/>
      <c r="D141" s="32"/>
      <c r="E141" s="27">
        <f t="shared" si="33"/>
        <v>0</v>
      </c>
      <c r="F141" s="28"/>
      <c r="G141" s="32"/>
      <c r="H141" s="27">
        <f t="shared" si="34"/>
        <v>0</v>
      </c>
      <c r="I141" s="79"/>
      <c r="J141" s="29">
        <f>IF(I141=0,MIN(M141,L137),MIN(M141,I141))</f>
        <v>0</v>
      </c>
      <c r="K141" s="30">
        <f>IF(I141=0,MAX(M141-L137,0),MAX(M141-I141,0))</f>
        <v>0</v>
      </c>
      <c r="L141" s="27">
        <f t="shared" si="35"/>
        <v>0</v>
      </c>
      <c r="M141" s="27">
        <f>IF((COUNT(C141:D141,F141:G141)=4),(G141-C141-(MAX(TIME(F137,0,0),F141-D141))),E141+H141)</f>
        <v>0</v>
      </c>
      <c r="N141" s="23"/>
    </row>
    <row r="142" spans="1:13" s="12" customFormat="1" ht="11.25" customHeight="1">
      <c r="A142" s="14" t="s">
        <v>2</v>
      </c>
      <c r="B142" s="16"/>
      <c r="C142" s="31"/>
      <c r="D142" s="32"/>
      <c r="E142" s="27">
        <f t="shared" si="33"/>
        <v>0</v>
      </c>
      <c r="F142" s="28"/>
      <c r="G142" s="32"/>
      <c r="H142" s="27">
        <f t="shared" si="34"/>
        <v>0</v>
      </c>
      <c r="I142" s="79"/>
      <c r="J142" s="29">
        <f>IF(I142=0,MIN(M142,L137),MIN(M142,I142))</f>
        <v>0</v>
      </c>
      <c r="K142" s="30">
        <f>IF(I142=0,MAX(M142-L137,0),MAX(M142-I142,0))</f>
        <v>0</v>
      </c>
      <c r="L142" s="27">
        <f t="shared" si="35"/>
        <v>0</v>
      </c>
      <c r="M142" s="27">
        <f>IF((COUNT(C142:D142,F142:G142)=4),(G142-C142-(MAX(TIME(F137,0,0),F142-D142))),E142+H142)</f>
        <v>0</v>
      </c>
    </row>
    <row r="143" spans="1:13" s="12" customFormat="1" ht="11.25" customHeight="1">
      <c r="A143" s="14" t="s">
        <v>3</v>
      </c>
      <c r="B143" s="16"/>
      <c r="C143" s="31"/>
      <c r="D143" s="32"/>
      <c r="E143" s="27">
        <f t="shared" si="33"/>
        <v>0</v>
      </c>
      <c r="F143" s="28"/>
      <c r="G143" s="32"/>
      <c r="H143" s="27">
        <f t="shared" si="34"/>
        <v>0</v>
      </c>
      <c r="I143" s="79"/>
      <c r="J143" s="29">
        <f>IF(I143=0,MIN(M143,L137),MIN(M143,I143))</f>
        <v>0</v>
      </c>
      <c r="K143" s="30">
        <f>IF(I143=0,MAX(M143-L137,0),MAX(M143-I143,0))</f>
        <v>0</v>
      </c>
      <c r="L143" s="27">
        <f t="shared" si="35"/>
        <v>0</v>
      </c>
      <c r="M143" s="27">
        <f>IF((COUNT(C143:D143,F143:G143)=4),(G143-C143-(MAX(TIME(F137,0,0),F143-D143))),E143+H143)</f>
        <v>0</v>
      </c>
    </row>
    <row r="144" spans="1:14" s="12" customFormat="1" ht="11.25" customHeight="1" thickBot="1">
      <c r="A144" s="15" t="s">
        <v>4</v>
      </c>
      <c r="B144" s="53"/>
      <c r="C144" s="40"/>
      <c r="D144" s="41"/>
      <c r="E144" s="33">
        <f t="shared" si="33"/>
        <v>0</v>
      </c>
      <c r="F144" s="42"/>
      <c r="G144" s="41"/>
      <c r="H144" s="33">
        <f t="shared" si="34"/>
        <v>0</v>
      </c>
      <c r="I144" s="80"/>
      <c r="J144" s="29">
        <f>IF(I144=0,MIN(M144,L137),MIN(M144,I144))</f>
        <v>0</v>
      </c>
      <c r="K144" s="30">
        <f>IF(I144=0,MAX(M144-L137,0),MAX(M144-I144,0))</f>
        <v>0</v>
      </c>
      <c r="L144" s="33">
        <f t="shared" si="35"/>
        <v>0</v>
      </c>
      <c r="M144" s="27">
        <f>IF((COUNT(C144:D144,F144:G144)=4),(G144-C144-(MAX(TIME(F137,0,0),F144-D144))),E144+H144)</f>
        <v>0</v>
      </c>
      <c r="N144" s="24"/>
    </row>
    <row r="145" spans="1:13" s="12" customFormat="1" ht="11.25" customHeight="1">
      <c r="A145" s="43" t="s">
        <v>5</v>
      </c>
      <c r="B145" s="54"/>
      <c r="C145" s="44"/>
      <c r="D145" s="45"/>
      <c r="E145" s="46">
        <f t="shared" si="33"/>
        <v>0</v>
      </c>
      <c r="F145" s="44"/>
      <c r="G145" s="45"/>
      <c r="H145" s="46">
        <f t="shared" si="34"/>
        <v>0</v>
      </c>
      <c r="I145" s="81"/>
      <c r="J145" s="29">
        <f>IF(I145=0,MIN(M145,L137),MIN(M145,I145))</f>
        <v>0</v>
      </c>
      <c r="K145" s="30">
        <f>IF(I145=0,MAX(M145-L137,0),MAX(M145-I145,0))</f>
        <v>0</v>
      </c>
      <c r="L145" s="46">
        <f t="shared" si="35"/>
        <v>0</v>
      </c>
      <c r="M145" s="27">
        <f>IF((COUNT(C145:D145,F145:G145)=4),(G145-C145-(MAX(TIME(F137,0,0),F145-D145))),E145+H145)</f>
        <v>0</v>
      </c>
    </row>
    <row r="146" spans="1:14" s="12" customFormat="1" ht="11.25" customHeight="1" thickBot="1">
      <c r="A146" s="15" t="s">
        <v>6</v>
      </c>
      <c r="B146" s="16"/>
      <c r="C146" s="31"/>
      <c r="D146" s="32"/>
      <c r="E146" s="27">
        <f t="shared" si="33"/>
        <v>0</v>
      </c>
      <c r="F146" s="28"/>
      <c r="G146" s="32"/>
      <c r="H146" s="27">
        <f t="shared" si="34"/>
        <v>0</v>
      </c>
      <c r="I146" s="79"/>
      <c r="J146" s="29">
        <f>IF(I146=0,MIN(M146,L137),MIN(M146,I146))</f>
        <v>0</v>
      </c>
      <c r="K146" s="30">
        <f>IF(I146=0,MAX(M146-L137,0),MAX(M146-I146,0))</f>
        <v>0</v>
      </c>
      <c r="L146" s="33">
        <f t="shared" si="35"/>
        <v>0</v>
      </c>
      <c r="M146" s="27">
        <f>IF((COUNT(C146:D146,F146:G146)=4),(G146-C146-(MAX(TIME(F137,0,0),F146-D146))),E146+H146)</f>
        <v>0</v>
      </c>
      <c r="N146" s="17"/>
    </row>
    <row r="147" spans="1:13" s="12" customFormat="1" ht="12.75" customHeight="1" thickBot="1">
      <c r="A147" s="127" t="s">
        <v>15</v>
      </c>
      <c r="B147" s="128"/>
      <c r="C147" s="34"/>
      <c r="D147" s="35"/>
      <c r="E147" s="35"/>
      <c r="F147" s="35"/>
      <c r="G147" s="35"/>
      <c r="H147" s="36"/>
      <c r="I147" s="35"/>
      <c r="J147" s="37">
        <f>MAX(M147-K147,0)</f>
        <v>0</v>
      </c>
      <c r="K147" s="38">
        <f>MAX(M147-(L137*COUNT(B140:B144)),0)</f>
        <v>0</v>
      </c>
      <c r="L147" s="50">
        <f>SUM(L140:L146)</f>
        <v>0</v>
      </c>
      <c r="M147" s="39">
        <f>SUM(M140:M146)</f>
        <v>0</v>
      </c>
    </row>
    <row r="148" ht="9.75" customHeight="1" thickBot="1"/>
    <row r="149" spans="1:13" s="6" customFormat="1" ht="15" customHeight="1" thickBot="1">
      <c r="A149" s="21" t="s">
        <v>34</v>
      </c>
      <c r="B149" s="22"/>
      <c r="C149" s="22"/>
      <c r="D149" s="55" t="s">
        <v>108</v>
      </c>
      <c r="E149" s="55"/>
      <c r="F149" s="22">
        <v>1</v>
      </c>
      <c r="G149" s="22"/>
      <c r="H149" s="22"/>
      <c r="I149" s="22"/>
      <c r="J149" s="22"/>
      <c r="K149" s="55" t="s">
        <v>24</v>
      </c>
      <c r="L149" s="57">
        <v>0.325</v>
      </c>
      <c r="M149" s="56">
        <f>L149*(COUNT(B152:B156))</f>
        <v>0</v>
      </c>
    </row>
    <row r="150" spans="1:13" s="6" customFormat="1" ht="13.5" customHeight="1" thickBot="1">
      <c r="A150" s="7"/>
      <c r="B150" s="8"/>
      <c r="C150" s="129" t="s">
        <v>9</v>
      </c>
      <c r="D150" s="130"/>
      <c r="E150" s="131"/>
      <c r="F150" s="129" t="s">
        <v>10</v>
      </c>
      <c r="G150" s="130"/>
      <c r="H150" s="131"/>
      <c r="I150" s="72"/>
      <c r="J150" s="129" t="s">
        <v>14</v>
      </c>
      <c r="K150" s="130"/>
      <c r="L150" s="131"/>
      <c r="M150" s="52"/>
    </row>
    <row r="151" spans="1:13" s="12" customFormat="1" ht="13.5" customHeight="1" thickBot="1">
      <c r="A151" s="9" t="s">
        <v>17</v>
      </c>
      <c r="B151" s="10" t="s">
        <v>22</v>
      </c>
      <c r="C151" s="9" t="s">
        <v>7</v>
      </c>
      <c r="D151" s="10" t="s">
        <v>8</v>
      </c>
      <c r="E151" s="11" t="s">
        <v>11</v>
      </c>
      <c r="F151" s="9" t="s">
        <v>7</v>
      </c>
      <c r="G151" s="10" t="s">
        <v>8</v>
      </c>
      <c r="H151" s="11" t="s">
        <v>11</v>
      </c>
      <c r="I151" s="9" t="s">
        <v>95</v>
      </c>
      <c r="J151" s="9" t="s">
        <v>13</v>
      </c>
      <c r="K151" s="49" t="s">
        <v>23</v>
      </c>
      <c r="L151" s="11" t="s">
        <v>11</v>
      </c>
      <c r="M151" s="11" t="s">
        <v>12</v>
      </c>
    </row>
    <row r="152" spans="1:14" s="12" customFormat="1" ht="11.25" customHeight="1">
      <c r="A152" s="13" t="s">
        <v>0</v>
      </c>
      <c r="B152" s="16"/>
      <c r="C152" s="25"/>
      <c r="D152" s="26"/>
      <c r="E152" s="27">
        <f aca="true" t="shared" si="36" ref="E152:E158">IF(COUNT(C152:D152)=2,ABS(D152-C152),0)</f>
        <v>0</v>
      </c>
      <c r="F152" s="28"/>
      <c r="G152" s="26"/>
      <c r="H152" s="27">
        <f aca="true" t="shared" si="37" ref="H152:H158">IF(COUNT(F152:G152)=2,ABS(G152-F152),0)</f>
        <v>0</v>
      </c>
      <c r="I152" s="79"/>
      <c r="J152" s="29">
        <f>IF(I152=0,MIN(M152,L149),MIN(M152,I152))</f>
        <v>0</v>
      </c>
      <c r="K152" s="30">
        <f>IF(I152=0,MAX(M152-L149,0),MAX(M152-I152,0))</f>
        <v>0</v>
      </c>
      <c r="L152" s="27">
        <f aca="true" t="shared" si="38" ref="L152:L158">E152+H152</f>
        <v>0</v>
      </c>
      <c r="M152" s="27">
        <f>IF((COUNT(C152:D152,F152:G152)=4),(G152-C152-(MAX(TIME(F149,0,0),F152-D152))),E152+H152)</f>
        <v>0</v>
      </c>
      <c r="N152" s="23"/>
    </row>
    <row r="153" spans="1:14" s="12" customFormat="1" ht="11.25" customHeight="1">
      <c r="A153" s="14" t="s">
        <v>1</v>
      </c>
      <c r="B153" s="16"/>
      <c r="C153" s="31"/>
      <c r="D153" s="32"/>
      <c r="E153" s="27">
        <f t="shared" si="36"/>
        <v>0</v>
      </c>
      <c r="F153" s="28"/>
      <c r="G153" s="32"/>
      <c r="H153" s="27">
        <f t="shared" si="37"/>
        <v>0</v>
      </c>
      <c r="I153" s="79"/>
      <c r="J153" s="29">
        <f>IF(I153=0,MIN(M153,L149),MIN(M153,I153))</f>
        <v>0</v>
      </c>
      <c r="K153" s="30">
        <f>IF(I153=0,MAX(M153-L149,0),MAX(M153-I153,0))</f>
        <v>0</v>
      </c>
      <c r="L153" s="27">
        <f t="shared" si="38"/>
        <v>0</v>
      </c>
      <c r="M153" s="27">
        <f>IF((COUNT(C153:D153,F153:G153)=4),(G153-C153-(MAX(TIME(F149,0,0),F153-D153))),E153+H153)</f>
        <v>0</v>
      </c>
      <c r="N153" s="23"/>
    </row>
    <row r="154" spans="1:13" s="12" customFormat="1" ht="11.25" customHeight="1">
      <c r="A154" s="14" t="s">
        <v>2</v>
      </c>
      <c r="B154" s="16"/>
      <c r="C154" s="31"/>
      <c r="D154" s="32"/>
      <c r="E154" s="27">
        <f t="shared" si="36"/>
        <v>0</v>
      </c>
      <c r="F154" s="28"/>
      <c r="G154" s="32"/>
      <c r="H154" s="27">
        <f t="shared" si="37"/>
        <v>0</v>
      </c>
      <c r="I154" s="79"/>
      <c r="J154" s="29">
        <f>IF(I154=0,MIN(M154,L149),MIN(M154,I154))</f>
        <v>0</v>
      </c>
      <c r="K154" s="30">
        <f>IF(I154=0,MAX(M154-L149,0),MAX(M154-I154,0))</f>
        <v>0</v>
      </c>
      <c r="L154" s="27">
        <f t="shared" si="38"/>
        <v>0</v>
      </c>
      <c r="M154" s="27">
        <f>IF((COUNT(C154:D154,F154:G154)=4),(G154-C154-(MAX(TIME(F149,0,0),F154-D154))),E154+H154)</f>
        <v>0</v>
      </c>
    </row>
    <row r="155" spans="1:13" s="12" customFormat="1" ht="11.25" customHeight="1">
      <c r="A155" s="14" t="s">
        <v>3</v>
      </c>
      <c r="B155" s="16"/>
      <c r="C155" s="31"/>
      <c r="D155" s="32"/>
      <c r="E155" s="27">
        <f t="shared" si="36"/>
        <v>0</v>
      </c>
      <c r="F155" s="28"/>
      <c r="G155" s="32"/>
      <c r="H155" s="27">
        <f t="shared" si="37"/>
        <v>0</v>
      </c>
      <c r="I155" s="79"/>
      <c r="J155" s="29">
        <f>IF(I155=0,MIN(M155,L149),MIN(M155,I155))</f>
        <v>0</v>
      </c>
      <c r="K155" s="30">
        <f>IF(I155=0,MAX(M155-L149,0),MAX(M155-I155,0))</f>
        <v>0</v>
      </c>
      <c r="L155" s="27">
        <f t="shared" si="38"/>
        <v>0</v>
      </c>
      <c r="M155" s="27">
        <f>IF((COUNT(C155:D155,F155:G155)=4),(G155-C155-(MAX(TIME(F149,0,0),F155-D155))),E155+H155)</f>
        <v>0</v>
      </c>
    </row>
    <row r="156" spans="1:14" s="12" customFormat="1" ht="11.25" customHeight="1" thickBot="1">
      <c r="A156" s="15" t="s">
        <v>4</v>
      </c>
      <c r="B156" s="53"/>
      <c r="C156" s="40"/>
      <c r="D156" s="41"/>
      <c r="E156" s="33">
        <f t="shared" si="36"/>
        <v>0</v>
      </c>
      <c r="F156" s="42"/>
      <c r="G156" s="41"/>
      <c r="H156" s="33">
        <f t="shared" si="37"/>
        <v>0</v>
      </c>
      <c r="I156" s="80"/>
      <c r="J156" s="29">
        <f>IF(I156=0,MIN(M156,L149),MIN(M156,I156))</f>
        <v>0</v>
      </c>
      <c r="K156" s="30">
        <f>IF(I156=0,MAX(M156-L149,0),MAX(M156-I156,0))</f>
        <v>0</v>
      </c>
      <c r="L156" s="33">
        <f t="shared" si="38"/>
        <v>0</v>
      </c>
      <c r="M156" s="27">
        <f>IF((COUNT(C156:D156,F156:G156)=4),(G156-C156-(MAX(TIME(F149,0,0),F156-D156))),E156+H156)</f>
        <v>0</v>
      </c>
      <c r="N156" s="24"/>
    </row>
    <row r="157" spans="1:13" s="12" customFormat="1" ht="11.25" customHeight="1">
      <c r="A157" s="43" t="s">
        <v>5</v>
      </c>
      <c r="B157" s="54"/>
      <c r="C157" s="44"/>
      <c r="D157" s="45"/>
      <c r="E157" s="46">
        <f t="shared" si="36"/>
        <v>0</v>
      </c>
      <c r="F157" s="44"/>
      <c r="G157" s="45"/>
      <c r="H157" s="46">
        <f t="shared" si="37"/>
        <v>0</v>
      </c>
      <c r="I157" s="81"/>
      <c r="J157" s="29">
        <f>IF(I157=0,MIN(M157,L149),MIN(M157,I157))</f>
        <v>0</v>
      </c>
      <c r="K157" s="30">
        <f>IF(I157=0,MAX(M157-L149,0),MAX(M157-I157,0))</f>
        <v>0</v>
      </c>
      <c r="L157" s="46">
        <f t="shared" si="38"/>
        <v>0</v>
      </c>
      <c r="M157" s="27">
        <f>IF((COUNT(C157:D157,F157:G157)=4),(G157-C157-(MAX(TIME(F149,0,0),F157-D157))),E157+H157)</f>
        <v>0</v>
      </c>
    </row>
    <row r="158" spans="1:14" s="12" customFormat="1" ht="11.25" customHeight="1" thickBot="1">
      <c r="A158" s="15" t="s">
        <v>6</v>
      </c>
      <c r="B158" s="16"/>
      <c r="C158" s="31"/>
      <c r="D158" s="32"/>
      <c r="E158" s="27">
        <f t="shared" si="36"/>
        <v>0</v>
      </c>
      <c r="F158" s="28"/>
      <c r="G158" s="32"/>
      <c r="H158" s="27">
        <f t="shared" si="37"/>
        <v>0</v>
      </c>
      <c r="I158" s="79"/>
      <c r="J158" s="29">
        <f>IF(I158=0,MIN(M158,L149),MIN(M158,I158))</f>
        <v>0</v>
      </c>
      <c r="K158" s="30">
        <f>IF(I158=0,MAX(M158-L149,0),MAX(M158-I158,0))</f>
        <v>0</v>
      </c>
      <c r="L158" s="33">
        <f t="shared" si="38"/>
        <v>0</v>
      </c>
      <c r="M158" s="27">
        <f>IF((COUNT(C158:D158,F158:G158)=4),(G158-C158-(MAX(TIME(F149,0,0),F158-D158))),E158+H158)</f>
        <v>0</v>
      </c>
      <c r="N158" s="17"/>
    </row>
    <row r="159" spans="1:13" s="12" customFormat="1" ht="12.75" customHeight="1" thickBot="1">
      <c r="A159" s="127" t="s">
        <v>15</v>
      </c>
      <c r="B159" s="128"/>
      <c r="C159" s="34"/>
      <c r="D159" s="35"/>
      <c r="E159" s="35"/>
      <c r="F159" s="35"/>
      <c r="G159" s="35"/>
      <c r="H159" s="36"/>
      <c r="I159" s="35"/>
      <c r="J159" s="37">
        <f>MAX(M159-K159,0)</f>
        <v>0</v>
      </c>
      <c r="K159" s="38">
        <f>MAX(M159-(L149*COUNT(B152:B156)),0)</f>
        <v>0</v>
      </c>
      <c r="L159" s="50">
        <f>SUM(L152:L158)</f>
        <v>0</v>
      </c>
      <c r="M159" s="39">
        <f>SUM(M152:M158)</f>
        <v>0</v>
      </c>
    </row>
    <row r="160" ht="9.75" customHeight="1" thickBot="1"/>
    <row r="161" spans="1:13" s="6" customFormat="1" ht="15" customHeight="1" thickBot="1">
      <c r="A161" s="21" t="s">
        <v>35</v>
      </c>
      <c r="B161" s="22"/>
      <c r="C161" s="22"/>
      <c r="D161" s="55" t="s">
        <v>108</v>
      </c>
      <c r="E161" s="55"/>
      <c r="F161" s="22">
        <v>1</v>
      </c>
      <c r="G161" s="22"/>
      <c r="H161" s="22"/>
      <c r="I161" s="22"/>
      <c r="J161" s="22"/>
      <c r="K161" s="55" t="s">
        <v>24</v>
      </c>
      <c r="L161" s="57">
        <v>0.325</v>
      </c>
      <c r="M161" s="56">
        <f>L161*(COUNT(B164:B168))</f>
        <v>0</v>
      </c>
    </row>
    <row r="162" spans="1:13" s="6" customFormat="1" ht="13.5" customHeight="1" thickBot="1">
      <c r="A162" s="7"/>
      <c r="B162" s="8"/>
      <c r="C162" s="129" t="s">
        <v>9</v>
      </c>
      <c r="D162" s="130"/>
      <c r="E162" s="131"/>
      <c r="F162" s="129" t="s">
        <v>10</v>
      </c>
      <c r="G162" s="130"/>
      <c r="H162" s="131"/>
      <c r="I162" s="72"/>
      <c r="J162" s="129" t="s">
        <v>14</v>
      </c>
      <c r="K162" s="130"/>
      <c r="L162" s="131"/>
      <c r="M162" s="52"/>
    </row>
    <row r="163" spans="1:13" s="12" customFormat="1" ht="13.5" customHeight="1" thickBot="1">
      <c r="A163" s="9" t="s">
        <v>17</v>
      </c>
      <c r="B163" s="10" t="s">
        <v>22</v>
      </c>
      <c r="C163" s="9" t="s">
        <v>7</v>
      </c>
      <c r="D163" s="10" t="s">
        <v>8</v>
      </c>
      <c r="E163" s="11" t="s">
        <v>11</v>
      </c>
      <c r="F163" s="9" t="s">
        <v>7</v>
      </c>
      <c r="G163" s="10" t="s">
        <v>8</v>
      </c>
      <c r="H163" s="11" t="s">
        <v>11</v>
      </c>
      <c r="I163" s="9" t="s">
        <v>95</v>
      </c>
      <c r="J163" s="9" t="s">
        <v>13</v>
      </c>
      <c r="K163" s="49" t="s">
        <v>23</v>
      </c>
      <c r="L163" s="11" t="s">
        <v>11</v>
      </c>
      <c r="M163" s="11" t="s">
        <v>12</v>
      </c>
    </row>
    <row r="164" spans="1:14" s="12" customFormat="1" ht="11.25" customHeight="1">
      <c r="A164" s="13" t="s">
        <v>0</v>
      </c>
      <c r="B164" s="16"/>
      <c r="C164" s="25"/>
      <c r="D164" s="26"/>
      <c r="E164" s="27">
        <f aca="true" t="shared" si="39" ref="E164:E170">IF(COUNT(C164:D164)=2,ABS(D164-C164),0)</f>
        <v>0</v>
      </c>
      <c r="F164" s="28"/>
      <c r="G164" s="26"/>
      <c r="H164" s="27">
        <f aca="true" t="shared" si="40" ref="H164:H170">IF(COUNT(F164:G164)=2,ABS(G164-F164),0)</f>
        <v>0</v>
      </c>
      <c r="I164" s="79"/>
      <c r="J164" s="29">
        <f>IF(I164=0,MIN(M164,L161),MIN(M164,I164))</f>
        <v>0</v>
      </c>
      <c r="K164" s="30">
        <f>IF(I164=0,MAX(M164-L161,0),MAX(M164-I164,0))</f>
        <v>0</v>
      </c>
      <c r="L164" s="27">
        <f aca="true" t="shared" si="41" ref="L164:L170">E164+H164</f>
        <v>0</v>
      </c>
      <c r="M164" s="27">
        <f>IF((COUNT(C164:D164,F164:G164)=4),(G164-C164-(MAX(TIME(F161,0,0),F164-D164))),E164+H164)</f>
        <v>0</v>
      </c>
      <c r="N164" s="23"/>
    </row>
    <row r="165" spans="1:14" s="12" customFormat="1" ht="11.25" customHeight="1">
      <c r="A165" s="14" t="s">
        <v>1</v>
      </c>
      <c r="B165" s="16"/>
      <c r="C165" s="31"/>
      <c r="D165" s="32"/>
      <c r="E165" s="27">
        <f t="shared" si="39"/>
        <v>0</v>
      </c>
      <c r="F165" s="28"/>
      <c r="G165" s="32"/>
      <c r="H165" s="27">
        <f t="shared" si="40"/>
        <v>0</v>
      </c>
      <c r="I165" s="79"/>
      <c r="J165" s="29">
        <f>IF(I165=0,MIN(M165,L161),MIN(M165,I165))</f>
        <v>0</v>
      </c>
      <c r="K165" s="30">
        <f>IF(I165=0,MAX(M165-L161,0),MAX(M165-I165,0))</f>
        <v>0</v>
      </c>
      <c r="L165" s="27">
        <f t="shared" si="41"/>
        <v>0</v>
      </c>
      <c r="M165" s="27">
        <f>IF((COUNT(C165:D165,F165:G165)=4),(G165-C165-(MAX(TIME(F161,0,0),F165-D165))),E165+H165)</f>
        <v>0</v>
      </c>
      <c r="N165" s="23"/>
    </row>
    <row r="166" spans="1:13" s="12" customFormat="1" ht="11.25" customHeight="1">
      <c r="A166" s="14" t="s">
        <v>2</v>
      </c>
      <c r="B166" s="16"/>
      <c r="C166" s="31"/>
      <c r="D166" s="32"/>
      <c r="E166" s="27">
        <f t="shared" si="39"/>
        <v>0</v>
      </c>
      <c r="F166" s="28"/>
      <c r="G166" s="32"/>
      <c r="H166" s="27">
        <f t="shared" si="40"/>
        <v>0</v>
      </c>
      <c r="I166" s="79"/>
      <c r="J166" s="29">
        <f>IF(I166=0,MIN(M166,L161),MIN(M166,I166))</f>
        <v>0</v>
      </c>
      <c r="K166" s="30">
        <f>IF(I166=0,MAX(M166-L161,0),MAX(M166-I166,0))</f>
        <v>0</v>
      </c>
      <c r="L166" s="27">
        <f t="shared" si="41"/>
        <v>0</v>
      </c>
      <c r="M166" s="27">
        <f>IF((COUNT(C166:D166,F166:G166)=4),(G166-C166-(MAX(TIME(F161,0,0),F166-D166))),E166+H166)</f>
        <v>0</v>
      </c>
    </row>
    <row r="167" spans="1:13" s="12" customFormat="1" ht="11.25" customHeight="1">
      <c r="A167" s="14" t="s">
        <v>3</v>
      </c>
      <c r="B167" s="16"/>
      <c r="C167" s="31"/>
      <c r="D167" s="32"/>
      <c r="E167" s="27">
        <f t="shared" si="39"/>
        <v>0</v>
      </c>
      <c r="F167" s="28"/>
      <c r="G167" s="32"/>
      <c r="H167" s="27">
        <f t="shared" si="40"/>
        <v>0</v>
      </c>
      <c r="I167" s="79"/>
      <c r="J167" s="29">
        <f>IF(I167=0,MIN(M167,L161),MIN(M167,I167))</f>
        <v>0</v>
      </c>
      <c r="K167" s="30">
        <f>IF(I167=0,MAX(M167-L161,0),MAX(M167-I167,0))</f>
        <v>0</v>
      </c>
      <c r="L167" s="27">
        <f t="shared" si="41"/>
        <v>0</v>
      </c>
      <c r="M167" s="27">
        <f>IF((COUNT(C167:D167,F167:G167)=4),(G167-C167-(MAX(TIME(F161,0,0),F167-D167))),E167+H167)</f>
        <v>0</v>
      </c>
    </row>
    <row r="168" spans="1:14" s="12" customFormat="1" ht="11.25" customHeight="1" thickBot="1">
      <c r="A168" s="15" t="s">
        <v>4</v>
      </c>
      <c r="B168" s="53"/>
      <c r="C168" s="40"/>
      <c r="D168" s="41"/>
      <c r="E168" s="33">
        <f t="shared" si="39"/>
        <v>0</v>
      </c>
      <c r="F168" s="42"/>
      <c r="G168" s="41"/>
      <c r="H168" s="33">
        <f t="shared" si="40"/>
        <v>0</v>
      </c>
      <c r="I168" s="80"/>
      <c r="J168" s="29">
        <f>IF(I168=0,MIN(M168,L161),MIN(M168,I168))</f>
        <v>0</v>
      </c>
      <c r="K168" s="30">
        <f>IF(I168=0,MAX(M168-L161,0),MAX(M168-I168,0))</f>
        <v>0</v>
      </c>
      <c r="L168" s="33">
        <f t="shared" si="41"/>
        <v>0</v>
      </c>
      <c r="M168" s="27">
        <f>IF((COUNT(C168:D168,F168:G168)=4),(G168-C168-(MAX(TIME(F161,0,0),F168-D168))),E168+H168)</f>
        <v>0</v>
      </c>
      <c r="N168" s="24"/>
    </row>
    <row r="169" spans="1:13" s="12" customFormat="1" ht="11.25" customHeight="1">
      <c r="A169" s="43" t="s">
        <v>5</v>
      </c>
      <c r="B169" s="54"/>
      <c r="C169" s="44"/>
      <c r="D169" s="45"/>
      <c r="E169" s="46">
        <f t="shared" si="39"/>
        <v>0</v>
      </c>
      <c r="F169" s="44"/>
      <c r="G169" s="45"/>
      <c r="H169" s="46">
        <f t="shared" si="40"/>
        <v>0</v>
      </c>
      <c r="I169" s="81"/>
      <c r="J169" s="29">
        <f>IF(I169=0,MIN(M169,L161),MIN(M169,I169))</f>
        <v>0</v>
      </c>
      <c r="K169" s="30">
        <f>IF(I169=0,MAX(M169-L161,0),MAX(M169-I169,0))</f>
        <v>0</v>
      </c>
      <c r="L169" s="46">
        <f t="shared" si="41"/>
        <v>0</v>
      </c>
      <c r="M169" s="27">
        <f>IF((COUNT(C169:D169,F169:G169)=4),(G169-C169-(MAX(TIME(F161,0,0),F169-D169))),E169+H169)</f>
        <v>0</v>
      </c>
    </row>
    <row r="170" spans="1:14" s="12" customFormat="1" ht="11.25" customHeight="1" thickBot="1">
      <c r="A170" s="15" t="s">
        <v>6</v>
      </c>
      <c r="B170" s="16"/>
      <c r="C170" s="31"/>
      <c r="D170" s="32"/>
      <c r="E170" s="27">
        <f t="shared" si="39"/>
        <v>0</v>
      </c>
      <c r="F170" s="28"/>
      <c r="G170" s="32"/>
      <c r="H170" s="27">
        <f t="shared" si="40"/>
        <v>0</v>
      </c>
      <c r="I170" s="79"/>
      <c r="J170" s="29">
        <f>IF(I170=0,MIN(M170,L161),MIN(M170,I170))</f>
        <v>0</v>
      </c>
      <c r="K170" s="30">
        <f>IF(I170=0,MAX(M170-L161,0),MAX(M170-I170,0))</f>
        <v>0</v>
      </c>
      <c r="L170" s="33">
        <f t="shared" si="41"/>
        <v>0</v>
      </c>
      <c r="M170" s="27">
        <f>IF((COUNT(C170:D170,F170:G170)=4),(G170-C170-(MAX(TIME(F161,0,0),F170-D170))),E170+H170)</f>
        <v>0</v>
      </c>
      <c r="N170" s="17"/>
    </row>
    <row r="171" spans="1:13" s="12" customFormat="1" ht="12.75" customHeight="1" thickBot="1">
      <c r="A171" s="127" t="s">
        <v>15</v>
      </c>
      <c r="B171" s="128"/>
      <c r="C171" s="34"/>
      <c r="D171" s="35"/>
      <c r="E171" s="35"/>
      <c r="F171" s="35"/>
      <c r="G171" s="35"/>
      <c r="H171" s="36"/>
      <c r="I171" s="35"/>
      <c r="J171" s="37">
        <f>MAX(M171-K171,0)</f>
        <v>0</v>
      </c>
      <c r="K171" s="38">
        <f>MAX(M171-(L161*COUNT(B164:B168)),0)</f>
        <v>0</v>
      </c>
      <c r="L171" s="50">
        <f>SUM(L164:L170)</f>
        <v>0</v>
      </c>
      <c r="M171" s="39">
        <f>SUM(M164:M170)</f>
        <v>0</v>
      </c>
    </row>
    <row r="172" ht="9.75" customHeight="1" thickBot="1"/>
    <row r="173" spans="1:13" s="6" customFormat="1" ht="15" customHeight="1" thickBot="1">
      <c r="A173" s="21" t="s">
        <v>36</v>
      </c>
      <c r="B173" s="22"/>
      <c r="C173" s="22"/>
      <c r="D173" s="55" t="s">
        <v>108</v>
      </c>
      <c r="E173" s="55"/>
      <c r="F173" s="22">
        <v>1</v>
      </c>
      <c r="G173" s="22"/>
      <c r="H173" s="22"/>
      <c r="I173" s="22"/>
      <c r="J173" s="22"/>
      <c r="K173" s="55" t="s">
        <v>24</v>
      </c>
      <c r="L173" s="57">
        <v>0.325</v>
      </c>
      <c r="M173" s="56">
        <f>L173*(COUNT(B176:B180))</f>
        <v>0</v>
      </c>
    </row>
    <row r="174" spans="1:13" s="6" customFormat="1" ht="13.5" customHeight="1" thickBot="1">
      <c r="A174" s="7"/>
      <c r="B174" s="8"/>
      <c r="C174" s="129" t="s">
        <v>9</v>
      </c>
      <c r="D174" s="130"/>
      <c r="E174" s="131"/>
      <c r="F174" s="129" t="s">
        <v>10</v>
      </c>
      <c r="G174" s="130"/>
      <c r="H174" s="131"/>
      <c r="I174" s="72"/>
      <c r="J174" s="129" t="s">
        <v>14</v>
      </c>
      <c r="K174" s="130"/>
      <c r="L174" s="131"/>
      <c r="M174" s="52"/>
    </row>
    <row r="175" spans="1:13" s="12" customFormat="1" ht="13.5" customHeight="1" thickBot="1">
      <c r="A175" s="9" t="s">
        <v>17</v>
      </c>
      <c r="B175" s="10" t="s">
        <v>22</v>
      </c>
      <c r="C175" s="9" t="s">
        <v>7</v>
      </c>
      <c r="D175" s="10" t="s">
        <v>8</v>
      </c>
      <c r="E175" s="11" t="s">
        <v>11</v>
      </c>
      <c r="F175" s="9" t="s">
        <v>7</v>
      </c>
      <c r="G175" s="10" t="s">
        <v>8</v>
      </c>
      <c r="H175" s="11" t="s">
        <v>11</v>
      </c>
      <c r="I175" s="9" t="s">
        <v>95</v>
      </c>
      <c r="J175" s="9" t="s">
        <v>13</v>
      </c>
      <c r="K175" s="49" t="s">
        <v>23</v>
      </c>
      <c r="L175" s="11" t="s">
        <v>11</v>
      </c>
      <c r="M175" s="11" t="s">
        <v>12</v>
      </c>
    </row>
    <row r="176" spans="1:14" s="12" customFormat="1" ht="11.25" customHeight="1">
      <c r="A176" s="13" t="s">
        <v>0</v>
      </c>
      <c r="B176" s="16"/>
      <c r="C176" s="25"/>
      <c r="D176" s="26"/>
      <c r="E176" s="27">
        <f aca="true" t="shared" si="42" ref="E176:E182">IF(COUNT(C176:D176)=2,ABS(D176-C176),0)</f>
        <v>0</v>
      </c>
      <c r="F176" s="28"/>
      <c r="G176" s="26"/>
      <c r="H176" s="27">
        <f aca="true" t="shared" si="43" ref="H176:H182">IF(COUNT(F176:G176)=2,ABS(G176-F176),0)</f>
        <v>0</v>
      </c>
      <c r="I176" s="79"/>
      <c r="J176" s="29">
        <f>IF(I176=0,MIN(M176,L173),MIN(M176,I176))</f>
        <v>0</v>
      </c>
      <c r="K176" s="30">
        <f>IF(I176=0,MAX(M176-L173,0),MAX(M176-I176,0))</f>
        <v>0</v>
      </c>
      <c r="L176" s="27">
        <f aca="true" t="shared" si="44" ref="L176:L182">E176+H176</f>
        <v>0</v>
      </c>
      <c r="M176" s="27">
        <f>IF((COUNT(C176:D176,F176:G176)=4),(G176-C176-(MAX(TIME(F173,0,0),F176-D176))),E176+H176)</f>
        <v>0</v>
      </c>
      <c r="N176" s="23"/>
    </row>
    <row r="177" spans="1:14" s="12" customFormat="1" ht="11.25" customHeight="1">
      <c r="A177" s="14" t="s">
        <v>1</v>
      </c>
      <c r="B177" s="16"/>
      <c r="C177" s="31"/>
      <c r="D177" s="32"/>
      <c r="E177" s="27">
        <f t="shared" si="42"/>
        <v>0</v>
      </c>
      <c r="F177" s="28"/>
      <c r="G177" s="32"/>
      <c r="H177" s="27">
        <f t="shared" si="43"/>
        <v>0</v>
      </c>
      <c r="I177" s="79"/>
      <c r="J177" s="29">
        <f>IF(I177=0,MIN(M177,L173),MIN(M177,I177))</f>
        <v>0</v>
      </c>
      <c r="K177" s="30">
        <f>IF(I177=0,MAX(M177-L173,0),MAX(M177-I177,0))</f>
        <v>0</v>
      </c>
      <c r="L177" s="27">
        <f t="shared" si="44"/>
        <v>0</v>
      </c>
      <c r="M177" s="27">
        <f>IF((COUNT(C177:D177,F177:G177)=4),(G177-C177-(MAX(TIME(F173,0,0),F177-D177))),E177+H177)</f>
        <v>0</v>
      </c>
      <c r="N177" s="23"/>
    </row>
    <row r="178" spans="1:13" s="12" customFormat="1" ht="11.25" customHeight="1">
      <c r="A178" s="14" t="s">
        <v>2</v>
      </c>
      <c r="B178" s="16"/>
      <c r="C178" s="31"/>
      <c r="D178" s="32"/>
      <c r="E178" s="27">
        <f t="shared" si="42"/>
        <v>0</v>
      </c>
      <c r="F178" s="28"/>
      <c r="G178" s="32"/>
      <c r="H178" s="27">
        <f t="shared" si="43"/>
        <v>0</v>
      </c>
      <c r="I178" s="79"/>
      <c r="J178" s="29">
        <f>IF(I178=0,MIN(M178,L173),MIN(M178,I178))</f>
        <v>0</v>
      </c>
      <c r="K178" s="30">
        <f>IF(I178=0,MAX(M178-L173,0),MAX(M178-I178,0))</f>
        <v>0</v>
      </c>
      <c r="L178" s="27">
        <f t="shared" si="44"/>
        <v>0</v>
      </c>
      <c r="M178" s="27">
        <f>IF((COUNT(C178:D178,F178:G178)=4),(G178-C178-(MAX(TIME(F173,0,0),F178-D178))),E178+H178)</f>
        <v>0</v>
      </c>
    </row>
    <row r="179" spans="1:13" s="12" customFormat="1" ht="11.25" customHeight="1">
      <c r="A179" s="14" t="s">
        <v>3</v>
      </c>
      <c r="B179" s="16"/>
      <c r="C179" s="31"/>
      <c r="D179" s="32"/>
      <c r="E179" s="27">
        <f t="shared" si="42"/>
        <v>0</v>
      </c>
      <c r="F179" s="28"/>
      <c r="G179" s="32"/>
      <c r="H179" s="27">
        <f t="shared" si="43"/>
        <v>0</v>
      </c>
      <c r="I179" s="79"/>
      <c r="J179" s="29">
        <f>IF(I179=0,MIN(M179,L173),MIN(M179,I179))</f>
        <v>0</v>
      </c>
      <c r="K179" s="30">
        <f>IF(I179=0,MAX(M179-L173,0),MAX(M179-I179,0))</f>
        <v>0</v>
      </c>
      <c r="L179" s="27">
        <f t="shared" si="44"/>
        <v>0</v>
      </c>
      <c r="M179" s="27">
        <f>IF((COUNT(C179:D179,F179:G179)=4),(G179-C179-(MAX(TIME(F173,0,0),F179-D179))),E179+H179)</f>
        <v>0</v>
      </c>
    </row>
    <row r="180" spans="1:14" s="12" customFormat="1" ht="11.25" customHeight="1" thickBot="1">
      <c r="A180" s="15" t="s">
        <v>4</v>
      </c>
      <c r="B180" s="53"/>
      <c r="C180" s="40"/>
      <c r="D180" s="41"/>
      <c r="E180" s="33">
        <f t="shared" si="42"/>
        <v>0</v>
      </c>
      <c r="F180" s="42"/>
      <c r="G180" s="41"/>
      <c r="H180" s="33">
        <f t="shared" si="43"/>
        <v>0</v>
      </c>
      <c r="I180" s="80"/>
      <c r="J180" s="29">
        <f>IF(I180=0,MIN(M180,L173),MIN(M180,I180))</f>
        <v>0</v>
      </c>
      <c r="K180" s="30">
        <f>IF(I180=0,MAX(M180-L173,0),MAX(M180-I180,0))</f>
        <v>0</v>
      </c>
      <c r="L180" s="33">
        <f t="shared" si="44"/>
        <v>0</v>
      </c>
      <c r="M180" s="27">
        <f>IF((COUNT(C180:D180,F180:G180)=4),(G180-C180-(MAX(TIME(F173,0,0),F180-D180))),E180+H180)</f>
        <v>0</v>
      </c>
      <c r="N180" s="24"/>
    </row>
    <row r="181" spans="1:13" s="12" customFormat="1" ht="11.25" customHeight="1">
      <c r="A181" s="43" t="s">
        <v>5</v>
      </c>
      <c r="B181" s="54"/>
      <c r="C181" s="44"/>
      <c r="D181" s="45"/>
      <c r="E181" s="46">
        <f t="shared" si="42"/>
        <v>0</v>
      </c>
      <c r="F181" s="44"/>
      <c r="G181" s="45"/>
      <c r="H181" s="46">
        <f t="shared" si="43"/>
        <v>0</v>
      </c>
      <c r="I181" s="81"/>
      <c r="J181" s="29">
        <f>IF(I181=0,MIN(M181,L173),MIN(M181,I181))</f>
        <v>0</v>
      </c>
      <c r="K181" s="30">
        <f>IF(I181=0,MAX(M181-L173,0),MAX(M181-I181,0))</f>
        <v>0</v>
      </c>
      <c r="L181" s="46">
        <f t="shared" si="44"/>
        <v>0</v>
      </c>
      <c r="M181" s="27">
        <f>IF((COUNT(C181:D181,F181:G181)=4),(G181-C181-(MAX(TIME(F173,0,0),F181-D181))),E181+H181)</f>
        <v>0</v>
      </c>
    </row>
    <row r="182" spans="1:14" s="12" customFormat="1" ht="11.25" customHeight="1" thickBot="1">
      <c r="A182" s="15" t="s">
        <v>6</v>
      </c>
      <c r="B182" s="16"/>
      <c r="C182" s="31"/>
      <c r="D182" s="32"/>
      <c r="E182" s="27">
        <f t="shared" si="42"/>
        <v>0</v>
      </c>
      <c r="F182" s="28"/>
      <c r="G182" s="32"/>
      <c r="H182" s="27">
        <f t="shared" si="43"/>
        <v>0</v>
      </c>
      <c r="I182" s="79"/>
      <c r="J182" s="29">
        <f>IF(I182=0,MIN(M182,L173),MIN(M182,I182))</f>
        <v>0</v>
      </c>
      <c r="K182" s="30">
        <f>IF(I182=0,MAX(M182-L173,0),MAX(M182-I182,0))</f>
        <v>0</v>
      </c>
      <c r="L182" s="33">
        <f t="shared" si="44"/>
        <v>0</v>
      </c>
      <c r="M182" s="27">
        <f>IF((COUNT(C182:D182,F182:G182)=4),(G182-C182-(MAX(TIME(F173,0,0),F182-D182))),E182+H182)</f>
        <v>0</v>
      </c>
      <c r="N182" s="17"/>
    </row>
    <row r="183" spans="1:13" s="12" customFormat="1" ht="12.75" customHeight="1" thickBot="1">
      <c r="A183" s="127" t="s">
        <v>15</v>
      </c>
      <c r="B183" s="128"/>
      <c r="C183" s="34"/>
      <c r="D183" s="35"/>
      <c r="E183" s="35"/>
      <c r="F183" s="35"/>
      <c r="G183" s="35"/>
      <c r="H183" s="36"/>
      <c r="I183" s="35"/>
      <c r="J183" s="37">
        <f>MAX(M183-K183,0)</f>
        <v>0</v>
      </c>
      <c r="K183" s="38">
        <f>MAX(M183-(L173*COUNT(B176:B180)),0)</f>
        <v>0</v>
      </c>
      <c r="L183" s="50">
        <f>SUM(L176:L182)</f>
        <v>0</v>
      </c>
      <c r="M183" s="39">
        <f>SUM(M176:M182)</f>
        <v>0</v>
      </c>
    </row>
    <row r="184" ht="9.75" customHeight="1" thickBot="1"/>
    <row r="185" spans="1:13" s="6" customFormat="1" ht="15" customHeight="1" thickBot="1">
      <c r="A185" s="21" t="s">
        <v>37</v>
      </c>
      <c r="B185" s="22"/>
      <c r="C185" s="22"/>
      <c r="D185" s="55" t="s">
        <v>108</v>
      </c>
      <c r="E185" s="55"/>
      <c r="F185" s="22">
        <v>1</v>
      </c>
      <c r="G185" s="22"/>
      <c r="H185" s="22"/>
      <c r="I185" s="22"/>
      <c r="J185" s="22"/>
      <c r="K185" s="55" t="s">
        <v>24</v>
      </c>
      <c r="L185" s="57">
        <v>0.325</v>
      </c>
      <c r="M185" s="56">
        <f>L185*(COUNT(B188:B192))</f>
        <v>0</v>
      </c>
    </row>
    <row r="186" spans="1:13" s="6" customFormat="1" ht="13.5" customHeight="1" thickBot="1">
      <c r="A186" s="7"/>
      <c r="B186" s="8"/>
      <c r="C186" s="129" t="s">
        <v>9</v>
      </c>
      <c r="D186" s="130"/>
      <c r="E186" s="131"/>
      <c r="F186" s="129" t="s">
        <v>10</v>
      </c>
      <c r="G186" s="130"/>
      <c r="H186" s="131"/>
      <c r="I186" s="72"/>
      <c r="J186" s="129" t="s">
        <v>14</v>
      </c>
      <c r="K186" s="130"/>
      <c r="L186" s="131"/>
      <c r="M186" s="52"/>
    </row>
    <row r="187" spans="1:13" s="12" customFormat="1" ht="13.5" customHeight="1" thickBot="1">
      <c r="A187" s="9" t="s">
        <v>17</v>
      </c>
      <c r="B187" s="10" t="s">
        <v>22</v>
      </c>
      <c r="C187" s="9" t="s">
        <v>7</v>
      </c>
      <c r="D187" s="10" t="s">
        <v>8</v>
      </c>
      <c r="E187" s="11" t="s">
        <v>11</v>
      </c>
      <c r="F187" s="9" t="s">
        <v>7</v>
      </c>
      <c r="G187" s="10" t="s">
        <v>8</v>
      </c>
      <c r="H187" s="11" t="s">
        <v>11</v>
      </c>
      <c r="I187" s="9" t="s">
        <v>95</v>
      </c>
      <c r="J187" s="9" t="s">
        <v>13</v>
      </c>
      <c r="K187" s="49" t="s">
        <v>23</v>
      </c>
      <c r="L187" s="11" t="s">
        <v>11</v>
      </c>
      <c r="M187" s="11" t="s">
        <v>12</v>
      </c>
    </row>
    <row r="188" spans="1:14" s="12" customFormat="1" ht="11.25" customHeight="1">
      <c r="A188" s="13" t="s">
        <v>0</v>
      </c>
      <c r="B188" s="16"/>
      <c r="C188" s="25"/>
      <c r="D188" s="26"/>
      <c r="E188" s="27">
        <f aca="true" t="shared" si="45" ref="E188:E194">IF(COUNT(C188:D188)=2,ABS(D188-C188),0)</f>
        <v>0</v>
      </c>
      <c r="F188" s="28"/>
      <c r="G188" s="26"/>
      <c r="H188" s="27">
        <f aca="true" t="shared" si="46" ref="H188:H194">IF(COUNT(F188:G188)=2,ABS(G188-F188),0)</f>
        <v>0</v>
      </c>
      <c r="I188" s="79"/>
      <c r="J188" s="29">
        <f>IF(I188=0,MIN(M188,L185),MIN(M188,I188))</f>
        <v>0</v>
      </c>
      <c r="K188" s="30">
        <f>IF(I188=0,MAX(M188-L185,0),MAX(M188-I188,0))</f>
        <v>0</v>
      </c>
      <c r="L188" s="27">
        <f aca="true" t="shared" si="47" ref="L188:L194">E188+H188</f>
        <v>0</v>
      </c>
      <c r="M188" s="27">
        <f>IF((COUNT(C188:D188,F188:G188)=4),(G188-C188-(MAX(TIME(F185,0,0),F188-D188))),E188+H188)</f>
        <v>0</v>
      </c>
      <c r="N188" s="23"/>
    </row>
    <row r="189" spans="1:14" s="12" customFormat="1" ht="11.25" customHeight="1">
      <c r="A189" s="14" t="s">
        <v>1</v>
      </c>
      <c r="B189" s="16"/>
      <c r="C189" s="31"/>
      <c r="D189" s="32"/>
      <c r="E189" s="27">
        <f t="shared" si="45"/>
        <v>0</v>
      </c>
      <c r="F189" s="28"/>
      <c r="G189" s="32"/>
      <c r="H189" s="27">
        <f t="shared" si="46"/>
        <v>0</v>
      </c>
      <c r="I189" s="79"/>
      <c r="J189" s="29">
        <f>IF(I189=0,MIN(M189,L185),MIN(M189,I189))</f>
        <v>0</v>
      </c>
      <c r="K189" s="30">
        <f>IF(I189=0,MAX(M189-L185,0),MAX(M189-I189,0))</f>
        <v>0</v>
      </c>
      <c r="L189" s="27">
        <f t="shared" si="47"/>
        <v>0</v>
      </c>
      <c r="M189" s="27">
        <f>IF((COUNT(C189:D189,F189:G189)=4),(G189-C189-(MAX(TIME(F185,0,0),F189-D189))),E189+H189)</f>
        <v>0</v>
      </c>
      <c r="N189" s="23"/>
    </row>
    <row r="190" spans="1:13" s="12" customFormat="1" ht="11.25" customHeight="1">
      <c r="A190" s="14" t="s">
        <v>2</v>
      </c>
      <c r="B190" s="16"/>
      <c r="C190" s="31"/>
      <c r="D190" s="32"/>
      <c r="E190" s="27">
        <f t="shared" si="45"/>
        <v>0</v>
      </c>
      <c r="F190" s="28"/>
      <c r="G190" s="32"/>
      <c r="H190" s="27">
        <f t="shared" si="46"/>
        <v>0</v>
      </c>
      <c r="I190" s="79"/>
      <c r="J190" s="29">
        <f>IF(I190=0,MIN(M190,L185),MIN(M190,I190))</f>
        <v>0</v>
      </c>
      <c r="K190" s="30">
        <f>IF(I190=0,MAX(M190-L185,0),MAX(M190-I190,0))</f>
        <v>0</v>
      </c>
      <c r="L190" s="27">
        <f t="shared" si="47"/>
        <v>0</v>
      </c>
      <c r="M190" s="27">
        <f>IF((COUNT(C190:D190,F190:G190)=4),(G190-C190-(MAX(TIME(F185,0,0),F190-D190))),E190+H190)</f>
        <v>0</v>
      </c>
    </row>
    <row r="191" spans="1:13" s="12" customFormat="1" ht="11.25" customHeight="1">
      <c r="A191" s="14" t="s">
        <v>3</v>
      </c>
      <c r="B191" s="16"/>
      <c r="C191" s="31"/>
      <c r="D191" s="32"/>
      <c r="E191" s="27">
        <f t="shared" si="45"/>
        <v>0</v>
      </c>
      <c r="F191" s="28"/>
      <c r="G191" s="32"/>
      <c r="H191" s="27">
        <f t="shared" si="46"/>
        <v>0</v>
      </c>
      <c r="I191" s="79"/>
      <c r="J191" s="29">
        <f>IF(I191=0,MIN(M191,L185),MIN(M191,I191))</f>
        <v>0</v>
      </c>
      <c r="K191" s="30">
        <f>IF(I191=0,MAX(M191-L185,0),MAX(M191-I191,0))</f>
        <v>0</v>
      </c>
      <c r="L191" s="27">
        <f t="shared" si="47"/>
        <v>0</v>
      </c>
      <c r="M191" s="27">
        <f>IF((COUNT(C191:D191,F191:G191)=4),(G191-C191-(MAX(TIME(F185,0,0),F191-D191))),E191+H191)</f>
        <v>0</v>
      </c>
    </row>
    <row r="192" spans="1:14" s="12" customFormat="1" ht="11.25" customHeight="1" thickBot="1">
      <c r="A192" s="15" t="s">
        <v>4</v>
      </c>
      <c r="B192" s="53"/>
      <c r="C192" s="40"/>
      <c r="D192" s="41"/>
      <c r="E192" s="33">
        <f t="shared" si="45"/>
        <v>0</v>
      </c>
      <c r="F192" s="42"/>
      <c r="G192" s="41"/>
      <c r="H192" s="33">
        <f t="shared" si="46"/>
        <v>0</v>
      </c>
      <c r="I192" s="80"/>
      <c r="J192" s="29">
        <f>IF(I192=0,MIN(M192,L185),MIN(M192,I192))</f>
        <v>0</v>
      </c>
      <c r="K192" s="30">
        <f>IF(I192=0,MAX(M192-L185,0),MAX(M192-I192,0))</f>
        <v>0</v>
      </c>
      <c r="L192" s="33">
        <f t="shared" si="47"/>
        <v>0</v>
      </c>
      <c r="M192" s="27">
        <f>IF((COUNT(C192:D192,F192:G192)=4),(G192-C192-(MAX(TIME(F185,0,0),F192-D192))),E192+H192)</f>
        <v>0</v>
      </c>
      <c r="N192" s="24"/>
    </row>
    <row r="193" spans="1:13" s="12" customFormat="1" ht="11.25" customHeight="1">
      <c r="A193" s="43" t="s">
        <v>5</v>
      </c>
      <c r="B193" s="54"/>
      <c r="C193" s="44"/>
      <c r="D193" s="45"/>
      <c r="E193" s="46">
        <f t="shared" si="45"/>
        <v>0</v>
      </c>
      <c r="F193" s="44"/>
      <c r="G193" s="45"/>
      <c r="H193" s="46">
        <f t="shared" si="46"/>
        <v>0</v>
      </c>
      <c r="I193" s="81"/>
      <c r="J193" s="29">
        <f>IF(I193=0,MIN(M193,L185),MIN(M193,I193))</f>
        <v>0</v>
      </c>
      <c r="K193" s="30">
        <f>IF(I193=0,MAX(M193-L185,0),MAX(M193-I193,0))</f>
        <v>0</v>
      </c>
      <c r="L193" s="46">
        <f t="shared" si="47"/>
        <v>0</v>
      </c>
      <c r="M193" s="27">
        <f>IF((COUNT(C193:D193,F193:G193)=4),(G193-C193-(MAX(TIME(F185,0,0),F193-D193))),E193+H193)</f>
        <v>0</v>
      </c>
    </row>
    <row r="194" spans="1:14" s="12" customFormat="1" ht="11.25" customHeight="1" thickBot="1">
      <c r="A194" s="15" t="s">
        <v>6</v>
      </c>
      <c r="B194" s="16"/>
      <c r="C194" s="31"/>
      <c r="D194" s="32"/>
      <c r="E194" s="27">
        <f t="shared" si="45"/>
        <v>0</v>
      </c>
      <c r="F194" s="28"/>
      <c r="G194" s="32"/>
      <c r="H194" s="27">
        <f t="shared" si="46"/>
        <v>0</v>
      </c>
      <c r="I194" s="79"/>
      <c r="J194" s="29">
        <f>IF(I194=0,MIN(M194,L185),MIN(M194,I194))</f>
        <v>0</v>
      </c>
      <c r="K194" s="30">
        <f>IF(I194=0,MAX(M194-L185,0),MAX(M194-I194,0))</f>
        <v>0</v>
      </c>
      <c r="L194" s="33">
        <f t="shared" si="47"/>
        <v>0</v>
      </c>
      <c r="M194" s="27">
        <f>IF((COUNT(C194:D194,F194:G194)=4),(G194-C194-(MAX(TIME(F185,0,0),F194-D194))),E194+H194)</f>
        <v>0</v>
      </c>
      <c r="N194" s="17"/>
    </row>
    <row r="195" spans="1:13" s="12" customFormat="1" ht="12.75" customHeight="1" thickBot="1">
      <c r="A195" s="127" t="s">
        <v>15</v>
      </c>
      <c r="B195" s="128"/>
      <c r="C195" s="34"/>
      <c r="D195" s="35"/>
      <c r="E195" s="35"/>
      <c r="F195" s="35"/>
      <c r="G195" s="35"/>
      <c r="H195" s="36"/>
      <c r="I195" s="35"/>
      <c r="J195" s="37">
        <f>MAX(M195-K195,0)</f>
        <v>0</v>
      </c>
      <c r="K195" s="38">
        <f>MAX(M195-(L185*COUNT(B188:B192)),0)</f>
        <v>0</v>
      </c>
      <c r="L195" s="50">
        <f>SUM(L188:L194)</f>
        <v>0</v>
      </c>
      <c r="M195" s="39">
        <f>SUM(M188:M194)</f>
        <v>0</v>
      </c>
    </row>
    <row r="196" ht="9.75" customHeight="1" thickBot="1"/>
    <row r="197" spans="1:13" s="6" customFormat="1" ht="15" customHeight="1" thickBot="1">
      <c r="A197" s="21" t="s">
        <v>38</v>
      </c>
      <c r="B197" s="22"/>
      <c r="C197" s="22"/>
      <c r="D197" s="55" t="s">
        <v>108</v>
      </c>
      <c r="E197" s="55"/>
      <c r="F197" s="22">
        <v>1</v>
      </c>
      <c r="G197" s="22"/>
      <c r="H197" s="22"/>
      <c r="I197" s="22"/>
      <c r="J197" s="22"/>
      <c r="K197" s="55" t="s">
        <v>24</v>
      </c>
      <c r="L197" s="57">
        <v>0.325</v>
      </c>
      <c r="M197" s="56">
        <f>L197*(COUNT(B200:B204))</f>
        <v>0</v>
      </c>
    </row>
    <row r="198" spans="1:13" s="6" customFormat="1" ht="13.5" customHeight="1" thickBot="1">
      <c r="A198" s="7"/>
      <c r="B198" s="8"/>
      <c r="C198" s="129" t="s">
        <v>9</v>
      </c>
      <c r="D198" s="130"/>
      <c r="E198" s="131"/>
      <c r="F198" s="129" t="s">
        <v>10</v>
      </c>
      <c r="G198" s="130"/>
      <c r="H198" s="131"/>
      <c r="I198" s="72"/>
      <c r="J198" s="129" t="s">
        <v>14</v>
      </c>
      <c r="K198" s="130"/>
      <c r="L198" s="131"/>
      <c r="M198" s="52"/>
    </row>
    <row r="199" spans="1:13" s="12" customFormat="1" ht="13.5" customHeight="1" thickBot="1">
      <c r="A199" s="9" t="s">
        <v>17</v>
      </c>
      <c r="B199" s="10" t="s">
        <v>22</v>
      </c>
      <c r="C199" s="9" t="s">
        <v>7</v>
      </c>
      <c r="D199" s="10" t="s">
        <v>8</v>
      </c>
      <c r="E199" s="11" t="s">
        <v>11</v>
      </c>
      <c r="F199" s="9" t="s">
        <v>7</v>
      </c>
      <c r="G199" s="10" t="s">
        <v>8</v>
      </c>
      <c r="H199" s="11" t="s">
        <v>11</v>
      </c>
      <c r="I199" s="9" t="s">
        <v>95</v>
      </c>
      <c r="J199" s="9" t="s">
        <v>13</v>
      </c>
      <c r="K199" s="49" t="s">
        <v>23</v>
      </c>
      <c r="L199" s="11" t="s">
        <v>11</v>
      </c>
      <c r="M199" s="11" t="s">
        <v>12</v>
      </c>
    </row>
    <row r="200" spans="1:14" s="12" customFormat="1" ht="11.25" customHeight="1">
      <c r="A200" s="13" t="s">
        <v>0</v>
      </c>
      <c r="B200" s="16"/>
      <c r="C200" s="25"/>
      <c r="D200" s="26"/>
      <c r="E200" s="27">
        <f aca="true" t="shared" si="48" ref="E200:E206">IF(COUNT(C200:D200)=2,ABS(D200-C200),0)</f>
        <v>0</v>
      </c>
      <c r="F200" s="28"/>
      <c r="G200" s="26"/>
      <c r="H200" s="27">
        <f aca="true" t="shared" si="49" ref="H200:H206">IF(COUNT(F200:G200)=2,ABS(G200-F200),0)</f>
        <v>0</v>
      </c>
      <c r="I200" s="79"/>
      <c r="J200" s="29">
        <f>IF(I200=0,MIN(M200,L197),MIN(M200,I200))</f>
        <v>0</v>
      </c>
      <c r="K200" s="30">
        <f>IF(I200=0,MAX(M200-L197,0),MAX(M200-I200,0))</f>
        <v>0</v>
      </c>
      <c r="L200" s="27">
        <f aca="true" t="shared" si="50" ref="L200:L206">E200+H200</f>
        <v>0</v>
      </c>
      <c r="M200" s="27">
        <f>IF((COUNT(C200:D200,F200:G200)=4),(G200-C200-(MAX(TIME(F197,0,0),F200-D200))),E200+H200)</f>
        <v>0</v>
      </c>
      <c r="N200" s="23"/>
    </row>
    <row r="201" spans="1:14" s="12" customFormat="1" ht="11.25" customHeight="1">
      <c r="A201" s="14" t="s">
        <v>1</v>
      </c>
      <c r="B201" s="16"/>
      <c r="C201" s="25"/>
      <c r="D201" s="26"/>
      <c r="E201" s="27">
        <f t="shared" si="48"/>
        <v>0</v>
      </c>
      <c r="F201" s="28"/>
      <c r="G201" s="26"/>
      <c r="H201" s="27">
        <f t="shared" si="49"/>
        <v>0</v>
      </c>
      <c r="I201" s="79"/>
      <c r="J201" s="29">
        <f>IF(I201=0,MIN(M201,L197),MIN(M201,I201))</f>
        <v>0</v>
      </c>
      <c r="K201" s="30">
        <f>IF(I201=0,MAX(M201-L197,0),MAX(M201-I201,0))</f>
        <v>0</v>
      </c>
      <c r="L201" s="27">
        <f t="shared" si="50"/>
        <v>0</v>
      </c>
      <c r="M201" s="27">
        <f>IF((COUNT(C201:D201,F201:G201)=4),(G201-C201-(MAX(TIME(F197,0,0),F201-D201))),E201+H201)</f>
        <v>0</v>
      </c>
      <c r="N201" s="23"/>
    </row>
    <row r="202" spans="1:13" s="12" customFormat="1" ht="11.25" customHeight="1">
      <c r="A202" s="14" t="s">
        <v>2</v>
      </c>
      <c r="B202" s="16"/>
      <c r="C202" s="31"/>
      <c r="D202" s="32"/>
      <c r="E202" s="27">
        <f t="shared" si="48"/>
        <v>0</v>
      </c>
      <c r="F202" s="28"/>
      <c r="G202" s="32"/>
      <c r="H202" s="27">
        <f t="shared" si="49"/>
        <v>0</v>
      </c>
      <c r="I202" s="79"/>
      <c r="J202" s="29">
        <f>IF(I202=0,MIN(M202,L197),MIN(M202,I202))</f>
        <v>0</v>
      </c>
      <c r="K202" s="30">
        <f>IF(I202=0,MAX(M202-L197,0),MAX(M202-I202,0))</f>
        <v>0</v>
      </c>
      <c r="L202" s="27">
        <f t="shared" si="50"/>
        <v>0</v>
      </c>
      <c r="M202" s="27">
        <f>IF((COUNT(C202:D202,F202:G202)=4),(G202-C202-(MAX(TIME(F197,0,0),F202-D202))),E202+H202)</f>
        <v>0</v>
      </c>
    </row>
    <row r="203" spans="1:13" s="12" customFormat="1" ht="11.25" customHeight="1">
      <c r="A203" s="14" t="s">
        <v>3</v>
      </c>
      <c r="B203" s="16"/>
      <c r="C203" s="31"/>
      <c r="D203" s="32"/>
      <c r="E203" s="27">
        <f t="shared" si="48"/>
        <v>0</v>
      </c>
      <c r="F203" s="28"/>
      <c r="G203" s="32"/>
      <c r="H203" s="27">
        <f t="shared" si="49"/>
        <v>0</v>
      </c>
      <c r="I203" s="79"/>
      <c r="J203" s="29">
        <f>IF(I203=0,MIN(M203,L197),MIN(M203,I203))</f>
        <v>0</v>
      </c>
      <c r="K203" s="30">
        <f>IF(I203=0,MAX(M203-L197,0),MAX(M203-I203,0))</f>
        <v>0</v>
      </c>
      <c r="L203" s="27">
        <f t="shared" si="50"/>
        <v>0</v>
      </c>
      <c r="M203" s="27">
        <f>IF((COUNT(C203:D203,F203:G203)=4),(G203-C203-(MAX(TIME(F197,0,0),F203-D203))),E203+H203)</f>
        <v>0</v>
      </c>
    </row>
    <row r="204" spans="1:14" s="12" customFormat="1" ht="11.25" customHeight="1" thickBot="1">
      <c r="A204" s="15" t="s">
        <v>4</v>
      </c>
      <c r="B204" s="53"/>
      <c r="C204" s="40"/>
      <c r="D204" s="41"/>
      <c r="E204" s="33">
        <f t="shared" si="48"/>
        <v>0</v>
      </c>
      <c r="F204" s="42"/>
      <c r="G204" s="41"/>
      <c r="H204" s="33">
        <f t="shared" si="49"/>
        <v>0</v>
      </c>
      <c r="I204" s="80"/>
      <c r="J204" s="29">
        <f>IF(I204=0,MIN(M204,L197),MIN(M204,I204))</f>
        <v>0</v>
      </c>
      <c r="K204" s="30">
        <f>IF(I204=0,MAX(M204-L197,0),MAX(M204-I204,0))</f>
        <v>0</v>
      </c>
      <c r="L204" s="33">
        <f t="shared" si="50"/>
        <v>0</v>
      </c>
      <c r="M204" s="27">
        <f>IF((COUNT(C204:D204,F204:G204)=4),(G204-C204-(MAX(TIME(F197,0,0),F204-D204))),E204+H204)</f>
        <v>0</v>
      </c>
      <c r="N204" s="24"/>
    </row>
    <row r="205" spans="1:13" s="12" customFormat="1" ht="11.25" customHeight="1">
      <c r="A205" s="43" t="s">
        <v>5</v>
      </c>
      <c r="B205" s="54"/>
      <c r="C205" s="44"/>
      <c r="D205" s="45"/>
      <c r="E205" s="46">
        <f t="shared" si="48"/>
        <v>0</v>
      </c>
      <c r="F205" s="44"/>
      <c r="G205" s="45"/>
      <c r="H205" s="46">
        <f t="shared" si="49"/>
        <v>0</v>
      </c>
      <c r="I205" s="81"/>
      <c r="J205" s="29">
        <f>IF(I205=0,MIN(M205,L197),MIN(M205,I205))</f>
        <v>0</v>
      </c>
      <c r="K205" s="30">
        <f>IF(I205=0,MAX(M205-L197,0),MAX(M205-I205,0))</f>
        <v>0</v>
      </c>
      <c r="L205" s="46">
        <f t="shared" si="50"/>
        <v>0</v>
      </c>
      <c r="M205" s="27">
        <f>IF((COUNT(C205:D205,F205:G205)=4),(G205-C205-(MAX(TIME(F197,0,0),F205-D205))),E205+H205)</f>
        <v>0</v>
      </c>
    </row>
    <row r="206" spans="1:14" s="12" customFormat="1" ht="11.25" customHeight="1" thickBot="1">
      <c r="A206" s="15" t="s">
        <v>6</v>
      </c>
      <c r="B206" s="16"/>
      <c r="C206" s="31"/>
      <c r="D206" s="32"/>
      <c r="E206" s="27">
        <f t="shared" si="48"/>
        <v>0</v>
      </c>
      <c r="F206" s="28"/>
      <c r="G206" s="32"/>
      <c r="H206" s="27">
        <f t="shared" si="49"/>
        <v>0</v>
      </c>
      <c r="I206" s="79"/>
      <c r="J206" s="29">
        <f>IF(I206=0,MIN(M206,L197),MIN(M206,I206))</f>
        <v>0</v>
      </c>
      <c r="K206" s="30">
        <f>IF(I206=0,MAX(M206-L197,0),MAX(M206-I206,0))</f>
        <v>0</v>
      </c>
      <c r="L206" s="33">
        <f t="shared" si="50"/>
        <v>0</v>
      </c>
      <c r="M206" s="27">
        <f>IF((COUNT(C206:D206,F206:G206)=4),(G206-C206-(MAX(TIME(F197,0,0),F206-D206))),E206+H206)</f>
        <v>0</v>
      </c>
      <c r="N206" s="17"/>
    </row>
    <row r="207" spans="1:13" s="12" customFormat="1" ht="12.75" customHeight="1" thickBot="1">
      <c r="A207" s="127" t="s">
        <v>15</v>
      </c>
      <c r="B207" s="128"/>
      <c r="C207" s="34"/>
      <c r="D207" s="35"/>
      <c r="E207" s="35"/>
      <c r="F207" s="35"/>
      <c r="G207" s="35"/>
      <c r="H207" s="36"/>
      <c r="I207" s="35"/>
      <c r="J207" s="37">
        <f>MAX(M207-K207,0)</f>
        <v>0</v>
      </c>
      <c r="K207" s="38">
        <f>MAX(M207-(L197*COUNT(B200:B204)),0)</f>
        <v>0</v>
      </c>
      <c r="L207" s="50">
        <f>SUM(L200:L206)</f>
        <v>0</v>
      </c>
      <c r="M207" s="39">
        <f>SUM(M200:M206)</f>
        <v>0</v>
      </c>
    </row>
    <row r="208" ht="9.75" customHeight="1" thickBot="1"/>
    <row r="209" spans="1:13" s="6" customFormat="1" ht="15" customHeight="1" thickBot="1">
      <c r="A209" s="21" t="s">
        <v>39</v>
      </c>
      <c r="B209" s="22"/>
      <c r="C209" s="22"/>
      <c r="D209" s="55" t="s">
        <v>108</v>
      </c>
      <c r="E209" s="55"/>
      <c r="F209" s="22">
        <v>1</v>
      </c>
      <c r="G209" s="22"/>
      <c r="H209" s="22"/>
      <c r="I209" s="22"/>
      <c r="J209" s="22"/>
      <c r="K209" s="55" t="s">
        <v>24</v>
      </c>
      <c r="L209" s="57">
        <v>0.325</v>
      </c>
      <c r="M209" s="56">
        <f>L209*(COUNT(B212:B216))</f>
        <v>0</v>
      </c>
    </row>
    <row r="210" spans="1:13" s="6" customFormat="1" ht="13.5" customHeight="1" thickBot="1">
      <c r="A210" s="7"/>
      <c r="B210" s="8"/>
      <c r="C210" s="129" t="s">
        <v>9</v>
      </c>
      <c r="D210" s="130"/>
      <c r="E210" s="131"/>
      <c r="F210" s="129" t="s">
        <v>10</v>
      </c>
      <c r="G210" s="130"/>
      <c r="H210" s="131"/>
      <c r="I210" s="72"/>
      <c r="J210" s="129" t="s">
        <v>14</v>
      </c>
      <c r="K210" s="130"/>
      <c r="L210" s="131"/>
      <c r="M210" s="52"/>
    </row>
    <row r="211" spans="1:13" s="12" customFormat="1" ht="13.5" customHeight="1" thickBot="1">
      <c r="A211" s="9" t="s">
        <v>17</v>
      </c>
      <c r="B211" s="10" t="s">
        <v>22</v>
      </c>
      <c r="C211" s="9" t="s">
        <v>7</v>
      </c>
      <c r="D211" s="10" t="s">
        <v>8</v>
      </c>
      <c r="E211" s="11" t="s">
        <v>11</v>
      </c>
      <c r="F211" s="9" t="s">
        <v>7</v>
      </c>
      <c r="G211" s="10" t="s">
        <v>8</v>
      </c>
      <c r="H211" s="11" t="s">
        <v>11</v>
      </c>
      <c r="I211" s="9" t="s">
        <v>95</v>
      </c>
      <c r="J211" s="9" t="s">
        <v>13</v>
      </c>
      <c r="K211" s="49" t="s">
        <v>23</v>
      </c>
      <c r="L211" s="11" t="s">
        <v>11</v>
      </c>
      <c r="M211" s="11" t="s">
        <v>12</v>
      </c>
    </row>
    <row r="212" spans="1:14" s="12" customFormat="1" ht="11.25" customHeight="1">
      <c r="A212" s="13" t="s">
        <v>0</v>
      </c>
      <c r="B212" s="16"/>
      <c r="C212" s="25"/>
      <c r="D212" s="26"/>
      <c r="E212" s="27">
        <f aca="true" t="shared" si="51" ref="E212:E218">IF(COUNT(C212:D212)=2,ABS(D212-C212),0)</f>
        <v>0</v>
      </c>
      <c r="F212" s="28"/>
      <c r="G212" s="26"/>
      <c r="H212" s="27">
        <f aca="true" t="shared" si="52" ref="H212:H218">IF(COUNT(F212:G212)=2,ABS(G212-F212),0)</f>
        <v>0</v>
      </c>
      <c r="I212" s="79"/>
      <c r="J212" s="29">
        <f>IF(I212=0,MIN(M212,L209),MIN(M212,I212))</f>
        <v>0</v>
      </c>
      <c r="K212" s="30">
        <f>IF(I212=0,MAX(M212-L209,0),MAX(M212-I212,0))</f>
        <v>0</v>
      </c>
      <c r="L212" s="27">
        <f aca="true" t="shared" si="53" ref="L212:L218">E212+H212</f>
        <v>0</v>
      </c>
      <c r="M212" s="27">
        <f>IF((COUNT(C212:D212,F212:G212)=4),(G212-C212-(MAX(TIME(F209,0,0),F212-D212))),E212+H212)</f>
        <v>0</v>
      </c>
      <c r="N212" s="23"/>
    </row>
    <row r="213" spans="1:14" s="12" customFormat="1" ht="11.25" customHeight="1">
      <c r="A213" s="14" t="s">
        <v>1</v>
      </c>
      <c r="B213" s="16"/>
      <c r="C213" s="31"/>
      <c r="D213" s="32"/>
      <c r="E213" s="27">
        <f t="shared" si="51"/>
        <v>0</v>
      </c>
      <c r="F213" s="28"/>
      <c r="G213" s="32"/>
      <c r="H213" s="27">
        <f t="shared" si="52"/>
        <v>0</v>
      </c>
      <c r="I213" s="79"/>
      <c r="J213" s="29">
        <f>IF(I213=0,MIN(M213,L209),MIN(M213,I213))</f>
        <v>0</v>
      </c>
      <c r="K213" s="30">
        <f>IF(I213=0,MAX(M213-L209,0),MAX(M213-I213,0))</f>
        <v>0</v>
      </c>
      <c r="L213" s="27">
        <f t="shared" si="53"/>
        <v>0</v>
      </c>
      <c r="M213" s="27">
        <f>IF((COUNT(C213:D213,F213:G213)=4),(G213-C213-(MAX(TIME(F209,0,0),F213-D213))),E213+H213)</f>
        <v>0</v>
      </c>
      <c r="N213" s="23"/>
    </row>
    <row r="214" spans="1:13" s="12" customFormat="1" ht="11.25" customHeight="1">
      <c r="A214" s="14" t="s">
        <v>2</v>
      </c>
      <c r="B214" s="16"/>
      <c r="C214" s="31"/>
      <c r="D214" s="26"/>
      <c r="E214" s="27">
        <f t="shared" si="51"/>
        <v>0</v>
      </c>
      <c r="F214" s="28"/>
      <c r="G214" s="32"/>
      <c r="H214" s="27">
        <f t="shared" si="52"/>
        <v>0</v>
      </c>
      <c r="I214" s="79"/>
      <c r="J214" s="29">
        <f>IF(I214=0,MIN(M214,L209),MIN(M214,I214))</f>
        <v>0</v>
      </c>
      <c r="K214" s="30">
        <f>IF(I214=0,MAX(M214-L209,0),MAX(M214-I214,0))</f>
        <v>0</v>
      </c>
      <c r="L214" s="27">
        <f t="shared" si="53"/>
        <v>0</v>
      </c>
      <c r="M214" s="27">
        <f>IF((COUNT(C214:D214,F214:G214)=4),(G214-C214-(MAX(TIME(F209,0,0),F214-D214))),E214+H214)</f>
        <v>0</v>
      </c>
    </row>
    <row r="215" spans="1:13" s="12" customFormat="1" ht="11.25" customHeight="1">
      <c r="A215" s="14" t="s">
        <v>3</v>
      </c>
      <c r="B215" s="16"/>
      <c r="C215" s="31"/>
      <c r="D215" s="26"/>
      <c r="E215" s="27">
        <f t="shared" si="51"/>
        <v>0</v>
      </c>
      <c r="F215" s="28"/>
      <c r="G215" s="32"/>
      <c r="H215" s="27">
        <f t="shared" si="52"/>
        <v>0</v>
      </c>
      <c r="I215" s="79"/>
      <c r="J215" s="29">
        <f>IF(I215=0,MIN(M215,L209),MIN(M215,I215))</f>
        <v>0</v>
      </c>
      <c r="K215" s="30">
        <f>IF(I215=0,MAX(M215-L209,0),MAX(M215-I215,0))</f>
        <v>0</v>
      </c>
      <c r="L215" s="27">
        <f t="shared" si="53"/>
        <v>0</v>
      </c>
      <c r="M215" s="27">
        <f>IF((COUNT(C215:D215,F215:G215)=4),(G215-C215-(MAX(TIME(F209,0,0),F215-D215))),E215+H215)</f>
        <v>0</v>
      </c>
    </row>
    <row r="216" spans="1:14" s="12" customFormat="1" ht="11.25" customHeight="1" thickBot="1">
      <c r="A216" s="15" t="s">
        <v>4</v>
      </c>
      <c r="B216" s="16"/>
      <c r="C216" s="40"/>
      <c r="D216" s="26"/>
      <c r="E216" s="33">
        <f t="shared" si="51"/>
        <v>0</v>
      </c>
      <c r="F216" s="28"/>
      <c r="G216" s="41"/>
      <c r="H216" s="33">
        <f t="shared" si="52"/>
        <v>0</v>
      </c>
      <c r="I216" s="80"/>
      <c r="J216" s="29">
        <f>IF(I216=0,MIN(M216,L209),MIN(M216,I216))</f>
        <v>0</v>
      </c>
      <c r="K216" s="30">
        <f>IF(I216=0,MAX(M216-L209,0),MAX(M216-I216,0))</f>
        <v>0</v>
      </c>
      <c r="L216" s="33">
        <f t="shared" si="53"/>
        <v>0</v>
      </c>
      <c r="M216" s="27">
        <f>IF((COUNT(C216:D216,F216:G216)=4),(G216-C216-(MAX(TIME(F209,0,0),F216-D216))),E216+H216)</f>
        <v>0</v>
      </c>
      <c r="N216" s="24"/>
    </row>
    <row r="217" spans="1:13" s="12" customFormat="1" ht="11.25" customHeight="1">
      <c r="A217" s="43" t="s">
        <v>5</v>
      </c>
      <c r="B217" s="54"/>
      <c r="C217" s="44"/>
      <c r="D217" s="45"/>
      <c r="E217" s="46">
        <f t="shared" si="51"/>
        <v>0</v>
      </c>
      <c r="F217" s="44"/>
      <c r="G217" s="45"/>
      <c r="H217" s="46">
        <f t="shared" si="52"/>
        <v>0</v>
      </c>
      <c r="I217" s="81"/>
      <c r="J217" s="29">
        <f>IF(I217=0,MIN(M217,L209),MIN(M217,I217))</f>
        <v>0</v>
      </c>
      <c r="K217" s="30">
        <f>IF(I217=0,MAX(M217-L209,0),MAX(M217-I217,0))</f>
        <v>0</v>
      </c>
      <c r="L217" s="46">
        <f t="shared" si="53"/>
        <v>0</v>
      </c>
      <c r="M217" s="27">
        <f>IF((COUNT(C217:D217,F217:G217)=4),(G217-C217-(MAX(TIME(F209,0,0),F217-D217))),E217+H217)</f>
        <v>0</v>
      </c>
    </row>
    <row r="218" spans="1:14" s="12" customFormat="1" ht="11.25" customHeight="1" thickBot="1">
      <c r="A218" s="15" t="s">
        <v>6</v>
      </c>
      <c r="B218" s="16"/>
      <c r="C218" s="31"/>
      <c r="D218" s="32"/>
      <c r="E218" s="27">
        <f t="shared" si="51"/>
        <v>0</v>
      </c>
      <c r="F218" s="28"/>
      <c r="G218" s="32"/>
      <c r="H218" s="27">
        <f t="shared" si="52"/>
        <v>0</v>
      </c>
      <c r="I218" s="79"/>
      <c r="J218" s="29">
        <f>IF(I218=0,MIN(M218,L209),MIN(M218,I218))</f>
        <v>0</v>
      </c>
      <c r="K218" s="30">
        <f>IF(I218=0,MAX(M218-L209,0),MAX(M218-I218,0))</f>
        <v>0</v>
      </c>
      <c r="L218" s="33">
        <f t="shared" si="53"/>
        <v>0</v>
      </c>
      <c r="M218" s="27">
        <f>IF((COUNT(C218:D218,F218:G218)=4),(G218-C218-(MAX(TIME(F209,0,0),F218-D218))),E218+H218)</f>
        <v>0</v>
      </c>
      <c r="N218" s="17"/>
    </row>
    <row r="219" spans="1:13" s="12" customFormat="1" ht="12.75" customHeight="1" thickBot="1">
      <c r="A219" s="127" t="s">
        <v>15</v>
      </c>
      <c r="B219" s="128"/>
      <c r="C219" s="34"/>
      <c r="D219" s="35"/>
      <c r="E219" s="35"/>
      <c r="F219" s="35"/>
      <c r="G219" s="35"/>
      <c r="H219" s="36"/>
      <c r="I219" s="35"/>
      <c r="J219" s="37">
        <f>MAX(M219-K219,0)</f>
        <v>0</v>
      </c>
      <c r="K219" s="38">
        <f>MAX(M219-(L209*COUNT(B212:B216)),0)</f>
        <v>0</v>
      </c>
      <c r="L219" s="50">
        <f>SUM(L212:L218)</f>
        <v>0</v>
      </c>
      <c r="M219" s="39">
        <f>SUM(M212:M218)</f>
        <v>0</v>
      </c>
    </row>
    <row r="220" ht="9.75" customHeight="1" thickBot="1"/>
    <row r="221" spans="1:13" s="6" customFormat="1" ht="15" customHeight="1" thickBot="1">
      <c r="A221" s="21" t="s">
        <v>40</v>
      </c>
      <c r="B221" s="22"/>
      <c r="C221" s="22"/>
      <c r="D221" s="55" t="s">
        <v>108</v>
      </c>
      <c r="E221" s="55"/>
      <c r="F221" s="22">
        <v>1</v>
      </c>
      <c r="G221" s="22"/>
      <c r="H221" s="22"/>
      <c r="I221" s="22"/>
      <c r="J221" s="22"/>
      <c r="K221" s="55" t="s">
        <v>24</v>
      </c>
      <c r="L221" s="57">
        <v>0.325</v>
      </c>
      <c r="M221" s="56">
        <f>L221*(COUNT(B224:B228))</f>
        <v>0</v>
      </c>
    </row>
    <row r="222" spans="1:13" s="6" customFormat="1" ht="13.5" customHeight="1" thickBot="1">
      <c r="A222" s="7"/>
      <c r="B222" s="8"/>
      <c r="C222" s="129" t="s">
        <v>9</v>
      </c>
      <c r="D222" s="130"/>
      <c r="E222" s="131"/>
      <c r="F222" s="129" t="s">
        <v>10</v>
      </c>
      <c r="G222" s="130"/>
      <c r="H222" s="131"/>
      <c r="I222" s="72"/>
      <c r="J222" s="129" t="s">
        <v>14</v>
      </c>
      <c r="K222" s="130"/>
      <c r="L222" s="131"/>
      <c r="M222" s="52"/>
    </row>
    <row r="223" spans="1:13" s="12" customFormat="1" ht="13.5" customHeight="1" thickBot="1">
      <c r="A223" s="9" t="s">
        <v>17</v>
      </c>
      <c r="B223" s="10" t="s">
        <v>22</v>
      </c>
      <c r="C223" s="9" t="s">
        <v>7</v>
      </c>
      <c r="D223" s="10" t="s">
        <v>8</v>
      </c>
      <c r="E223" s="11" t="s">
        <v>11</v>
      </c>
      <c r="F223" s="9" t="s">
        <v>7</v>
      </c>
      <c r="G223" s="10" t="s">
        <v>8</v>
      </c>
      <c r="H223" s="11" t="s">
        <v>11</v>
      </c>
      <c r="I223" s="9" t="s">
        <v>95</v>
      </c>
      <c r="J223" s="9" t="s">
        <v>13</v>
      </c>
      <c r="K223" s="49" t="s">
        <v>23</v>
      </c>
      <c r="L223" s="11" t="s">
        <v>11</v>
      </c>
      <c r="M223" s="11" t="s">
        <v>12</v>
      </c>
    </row>
    <row r="224" spans="1:14" s="12" customFormat="1" ht="11.25" customHeight="1">
      <c r="A224" s="13" t="s">
        <v>0</v>
      </c>
      <c r="B224" s="16"/>
      <c r="C224" s="31"/>
      <c r="D224" s="32"/>
      <c r="E224" s="27">
        <f aca="true" t="shared" si="54" ref="E224:E230">IF(COUNT(C224:D224)=2,ABS(D224-C224),0)</f>
        <v>0</v>
      </c>
      <c r="F224" s="28"/>
      <c r="G224" s="32"/>
      <c r="H224" s="27">
        <f aca="true" t="shared" si="55" ref="H224:H230">IF(COUNT(F224:G224)=2,ABS(G224-F224),0)</f>
        <v>0</v>
      </c>
      <c r="I224" s="79"/>
      <c r="J224" s="29">
        <f>IF(I224=0,MIN(M224,L221),MIN(M224,I224))</f>
        <v>0</v>
      </c>
      <c r="K224" s="30">
        <f>IF(I224=0,MAX(M224-L221,0),MAX(M224-I224,0))</f>
        <v>0</v>
      </c>
      <c r="L224" s="27">
        <f aca="true" t="shared" si="56" ref="L224:L230">E224+H224</f>
        <v>0</v>
      </c>
      <c r="M224" s="27">
        <f>IF((COUNT(C224:D224,F224:G224)=4),(G224-C224-(MAX(TIME(F221,0,0),F224-D224))),E224+H224)</f>
        <v>0</v>
      </c>
      <c r="N224" s="23"/>
    </row>
    <row r="225" spans="1:14" s="12" customFormat="1" ht="11.25" customHeight="1">
      <c r="A225" s="14" t="s">
        <v>1</v>
      </c>
      <c r="B225" s="16"/>
      <c r="C225" s="31"/>
      <c r="D225" s="32"/>
      <c r="E225" s="27">
        <f t="shared" si="54"/>
        <v>0</v>
      </c>
      <c r="F225" s="28"/>
      <c r="G225" s="32"/>
      <c r="H225" s="27">
        <f t="shared" si="55"/>
        <v>0</v>
      </c>
      <c r="I225" s="79"/>
      <c r="J225" s="29">
        <f>IF(I225=0,MIN(M225,L221),MIN(M225,I225))</f>
        <v>0</v>
      </c>
      <c r="K225" s="30">
        <f>IF(I225=0,MAX(M225-L221,0),MAX(M225-I225,0))</f>
        <v>0</v>
      </c>
      <c r="L225" s="27">
        <f t="shared" si="56"/>
        <v>0</v>
      </c>
      <c r="M225" s="27">
        <f>IF((COUNT(C225:D225,F225:G225)=4),(G225-C225-(MAX(TIME(F221,0,0),F225-D225))),E225+H225)</f>
        <v>0</v>
      </c>
      <c r="N225" s="23"/>
    </row>
    <row r="226" spans="1:13" s="12" customFormat="1" ht="11.25" customHeight="1">
      <c r="A226" s="14" t="s">
        <v>2</v>
      </c>
      <c r="B226" s="16"/>
      <c r="C226" s="31"/>
      <c r="D226" s="32"/>
      <c r="E226" s="27">
        <f t="shared" si="54"/>
        <v>0</v>
      </c>
      <c r="F226" s="28"/>
      <c r="G226" s="32"/>
      <c r="H226" s="27">
        <f t="shared" si="55"/>
        <v>0</v>
      </c>
      <c r="I226" s="79"/>
      <c r="J226" s="29">
        <f>IF(I226=0,MIN(M226,L221),MIN(M226,I226))</f>
        <v>0</v>
      </c>
      <c r="K226" s="30">
        <f>IF(I226=0,MAX(M226-L221,0),MAX(M226-I226,0))</f>
        <v>0</v>
      </c>
      <c r="L226" s="27">
        <f t="shared" si="56"/>
        <v>0</v>
      </c>
      <c r="M226" s="27">
        <f>IF((COUNT(C226:D226,F226:G226)=4),(G226-C226-(MAX(TIME(F221,0,0),F226-D226))),E226+H226)</f>
        <v>0</v>
      </c>
    </row>
    <row r="227" spans="1:13" s="12" customFormat="1" ht="11.25" customHeight="1">
      <c r="A227" s="14" t="s">
        <v>3</v>
      </c>
      <c r="B227" s="16"/>
      <c r="C227" s="31"/>
      <c r="D227" s="32"/>
      <c r="E227" s="27">
        <f t="shared" si="54"/>
        <v>0</v>
      </c>
      <c r="F227" s="28"/>
      <c r="G227" s="32"/>
      <c r="H227" s="27">
        <f t="shared" si="55"/>
        <v>0</v>
      </c>
      <c r="I227" s="79"/>
      <c r="J227" s="29">
        <f>IF(I227=0,MIN(M227,L221),MIN(M227,I227))</f>
        <v>0</v>
      </c>
      <c r="K227" s="30">
        <f>IF(I227=0,MAX(M227-L221,0),MAX(M227-I227,0))</f>
        <v>0</v>
      </c>
      <c r="L227" s="27">
        <f t="shared" si="56"/>
        <v>0</v>
      </c>
      <c r="M227" s="27">
        <f>IF((COUNT(C227:D227,F227:G227)=4),(G227-C227-(MAX(TIME(F221,0,0),F227-D227))),E227+H227)</f>
        <v>0</v>
      </c>
    </row>
    <row r="228" spans="1:14" s="12" customFormat="1" ht="11.25" customHeight="1" thickBot="1">
      <c r="A228" s="15" t="s">
        <v>4</v>
      </c>
      <c r="B228" s="16"/>
      <c r="C228" s="40"/>
      <c r="D228" s="41"/>
      <c r="E228" s="33">
        <f t="shared" si="54"/>
        <v>0</v>
      </c>
      <c r="F228" s="42"/>
      <c r="G228" s="41"/>
      <c r="H228" s="33">
        <f t="shared" si="55"/>
        <v>0</v>
      </c>
      <c r="I228" s="80"/>
      <c r="J228" s="29">
        <f>IF(I228=0,MIN(M228,L221),MIN(M228,I228))</f>
        <v>0</v>
      </c>
      <c r="K228" s="30">
        <f>IF(I228=0,MAX(M228-L221,0),MAX(M228-I228,0))</f>
        <v>0</v>
      </c>
      <c r="L228" s="33">
        <f t="shared" si="56"/>
        <v>0</v>
      </c>
      <c r="M228" s="27">
        <f>IF((COUNT(C228:D228,F228:G228)=4),(G228-C228-(MAX(TIME(F221,0,0),F228-D228))),E228+H228)</f>
        <v>0</v>
      </c>
      <c r="N228" s="24"/>
    </row>
    <row r="229" spans="1:13" s="12" customFormat="1" ht="11.25" customHeight="1">
      <c r="A229" s="43" t="s">
        <v>5</v>
      </c>
      <c r="B229" s="54"/>
      <c r="C229" s="44"/>
      <c r="D229" s="45"/>
      <c r="E229" s="46">
        <f t="shared" si="54"/>
        <v>0</v>
      </c>
      <c r="F229" s="44"/>
      <c r="G229" s="45"/>
      <c r="H229" s="46">
        <f t="shared" si="55"/>
        <v>0</v>
      </c>
      <c r="I229" s="81"/>
      <c r="J229" s="29">
        <f>IF(I229=0,MIN(M229,L221),MIN(M229,I229))</f>
        <v>0</v>
      </c>
      <c r="K229" s="30">
        <f>IF(I229=0,MAX(M229-L221,0),MAX(M229-I229,0))</f>
        <v>0</v>
      </c>
      <c r="L229" s="46">
        <f t="shared" si="56"/>
        <v>0</v>
      </c>
      <c r="M229" s="27">
        <f>IF((COUNT(C229:D229,F229:G229)=4),(G229-C229-(MAX(TIME(F221,0,0),F229-D229))),E229+H229)</f>
        <v>0</v>
      </c>
    </row>
    <row r="230" spans="1:14" s="12" customFormat="1" ht="11.25" customHeight="1" thickBot="1">
      <c r="A230" s="15" t="s">
        <v>6</v>
      </c>
      <c r="B230" s="16"/>
      <c r="C230" s="31"/>
      <c r="D230" s="32"/>
      <c r="E230" s="27">
        <f t="shared" si="54"/>
        <v>0</v>
      </c>
      <c r="F230" s="28"/>
      <c r="G230" s="32"/>
      <c r="H230" s="27">
        <f t="shared" si="55"/>
        <v>0</v>
      </c>
      <c r="I230" s="79"/>
      <c r="J230" s="29">
        <f>IF(I230=0,MIN(M230,L221),MIN(M230,I230))</f>
        <v>0</v>
      </c>
      <c r="K230" s="30">
        <f>IF(I230=0,MAX(M230-L221,0),MAX(M230-I230,0))</f>
        <v>0</v>
      </c>
      <c r="L230" s="33">
        <f t="shared" si="56"/>
        <v>0</v>
      </c>
      <c r="M230" s="27">
        <f>IF((COUNT(C230:D230,F230:G230)=4),(G230-C230-(MAX(TIME(F221,0,0),F230-D230))),E230+H230)</f>
        <v>0</v>
      </c>
      <c r="N230" s="17"/>
    </row>
    <row r="231" spans="1:13" s="12" customFormat="1" ht="12.75" customHeight="1" thickBot="1">
      <c r="A231" s="127" t="s">
        <v>15</v>
      </c>
      <c r="B231" s="128"/>
      <c r="C231" s="34"/>
      <c r="D231" s="35"/>
      <c r="E231" s="35"/>
      <c r="F231" s="35"/>
      <c r="G231" s="35"/>
      <c r="H231" s="36"/>
      <c r="I231" s="35"/>
      <c r="J231" s="37">
        <f>MAX(M231-K231,0)</f>
        <v>0</v>
      </c>
      <c r="K231" s="38">
        <f>MAX(M231-(L221*COUNT(B224:B228)),0)</f>
        <v>0</v>
      </c>
      <c r="L231" s="50">
        <f>SUM(L224:L230)</f>
        <v>0</v>
      </c>
      <c r="M231" s="39">
        <f>SUM(M224:M230)</f>
        <v>0</v>
      </c>
    </row>
    <row r="232" ht="9.75" customHeight="1" thickBot="1"/>
    <row r="233" spans="1:13" s="6" customFormat="1" ht="15" customHeight="1" thickBot="1">
      <c r="A233" s="21" t="s">
        <v>41</v>
      </c>
      <c r="B233" s="22"/>
      <c r="C233" s="22"/>
      <c r="D233" s="55" t="s">
        <v>108</v>
      </c>
      <c r="E233" s="55"/>
      <c r="F233" s="22">
        <v>1</v>
      </c>
      <c r="G233" s="22"/>
      <c r="H233" s="22"/>
      <c r="I233" s="22"/>
      <c r="J233" s="22"/>
      <c r="K233" s="55" t="s">
        <v>24</v>
      </c>
      <c r="L233" s="57">
        <v>0.325</v>
      </c>
      <c r="M233" s="56">
        <f>L233*(COUNT(B236:B240))</f>
        <v>0</v>
      </c>
    </row>
    <row r="234" spans="1:13" s="6" customFormat="1" ht="13.5" customHeight="1" thickBot="1">
      <c r="A234" s="7"/>
      <c r="B234" s="8"/>
      <c r="C234" s="129" t="s">
        <v>9</v>
      </c>
      <c r="D234" s="130"/>
      <c r="E234" s="131"/>
      <c r="F234" s="129" t="s">
        <v>10</v>
      </c>
      <c r="G234" s="130"/>
      <c r="H234" s="131"/>
      <c r="I234" s="72"/>
      <c r="J234" s="129" t="s">
        <v>14</v>
      </c>
      <c r="K234" s="130"/>
      <c r="L234" s="131"/>
      <c r="M234" s="52"/>
    </row>
    <row r="235" spans="1:13" s="12" customFormat="1" ht="13.5" customHeight="1" thickBot="1">
      <c r="A235" s="9" t="s">
        <v>17</v>
      </c>
      <c r="B235" s="10" t="s">
        <v>22</v>
      </c>
      <c r="C235" s="9" t="s">
        <v>7</v>
      </c>
      <c r="D235" s="10" t="s">
        <v>8</v>
      </c>
      <c r="E235" s="11" t="s">
        <v>11</v>
      </c>
      <c r="F235" s="9" t="s">
        <v>7</v>
      </c>
      <c r="G235" s="10" t="s">
        <v>8</v>
      </c>
      <c r="H235" s="11" t="s">
        <v>11</v>
      </c>
      <c r="I235" s="9" t="s">
        <v>95</v>
      </c>
      <c r="J235" s="9" t="s">
        <v>13</v>
      </c>
      <c r="K235" s="49" t="s">
        <v>23</v>
      </c>
      <c r="L235" s="11" t="s">
        <v>11</v>
      </c>
      <c r="M235" s="11" t="s">
        <v>12</v>
      </c>
    </row>
    <row r="236" spans="1:14" s="12" customFormat="1" ht="11.25" customHeight="1">
      <c r="A236" s="13" t="s">
        <v>0</v>
      </c>
      <c r="B236" s="16"/>
      <c r="C236" s="25"/>
      <c r="D236" s="26"/>
      <c r="E236" s="27">
        <f aca="true" t="shared" si="57" ref="E236:E242">IF(COUNT(C236:D236)=2,ABS(D236-C236),0)</f>
        <v>0</v>
      </c>
      <c r="F236" s="28"/>
      <c r="G236" s="26"/>
      <c r="H236" s="27">
        <f aca="true" t="shared" si="58" ref="H236:H242">IF(COUNT(F236:G236)=2,ABS(G236-F236),0)</f>
        <v>0</v>
      </c>
      <c r="I236" s="79"/>
      <c r="J236" s="29">
        <f>IF(I236=0,MIN(M236,L233),MIN(M236,I236))</f>
        <v>0</v>
      </c>
      <c r="K236" s="30">
        <f>IF(I236=0,MAX(M236-L233,0),MAX(M236-I236,0))</f>
        <v>0</v>
      </c>
      <c r="L236" s="27">
        <f aca="true" t="shared" si="59" ref="L236:L242">E236+H236</f>
        <v>0</v>
      </c>
      <c r="M236" s="27">
        <f>IF((COUNT(C236:D236,F236:G236)=4),(G236-C236-(MAX(TIME(F233,0,0),F236-D236))),E236+H236)</f>
        <v>0</v>
      </c>
      <c r="N236" s="23"/>
    </row>
    <row r="237" spans="1:14" s="12" customFormat="1" ht="11.25" customHeight="1">
      <c r="A237" s="14" t="s">
        <v>1</v>
      </c>
      <c r="B237" s="16"/>
      <c r="C237" s="31"/>
      <c r="D237" s="32"/>
      <c r="E237" s="27">
        <f t="shared" si="57"/>
        <v>0</v>
      </c>
      <c r="F237" s="28"/>
      <c r="G237" s="32"/>
      <c r="H237" s="27">
        <f t="shared" si="58"/>
        <v>0</v>
      </c>
      <c r="I237" s="79"/>
      <c r="J237" s="29">
        <f>IF(I237=0,MIN(M237,L233),MIN(M237,I237))</f>
        <v>0</v>
      </c>
      <c r="K237" s="30">
        <f>IF(I237=0,MAX(M237-L233,0),MAX(M237-I237,0))</f>
        <v>0</v>
      </c>
      <c r="L237" s="27">
        <f t="shared" si="59"/>
        <v>0</v>
      </c>
      <c r="M237" s="27">
        <f>IF((COUNT(C237:D237,F237:G237)=4),(G237-C237-(MAX(TIME(F233,0,0),F237-D237))),E237+H237)</f>
        <v>0</v>
      </c>
      <c r="N237" s="23"/>
    </row>
    <row r="238" spans="1:13" s="12" customFormat="1" ht="11.25" customHeight="1">
      <c r="A238" s="14" t="s">
        <v>2</v>
      </c>
      <c r="B238" s="16"/>
      <c r="C238" s="31"/>
      <c r="D238" s="32"/>
      <c r="E238" s="27">
        <f t="shared" si="57"/>
        <v>0</v>
      </c>
      <c r="F238" s="28"/>
      <c r="G238" s="32"/>
      <c r="H238" s="27">
        <f t="shared" si="58"/>
        <v>0</v>
      </c>
      <c r="I238" s="79"/>
      <c r="J238" s="29">
        <f>IF(I238=0,MIN(M238,L233),MIN(M238,I238))</f>
        <v>0</v>
      </c>
      <c r="K238" s="30">
        <f>IF(I238=0,MAX(M238-L233,0),MAX(M238-I238,0))</f>
        <v>0</v>
      </c>
      <c r="L238" s="27">
        <f t="shared" si="59"/>
        <v>0</v>
      </c>
      <c r="M238" s="27">
        <f>IF((COUNT(C238:D238,F238:G238)=4),(G238-C238-(MAX(TIME(F233,0,0),F238-D238))),E238+H238)</f>
        <v>0</v>
      </c>
    </row>
    <row r="239" spans="1:13" s="12" customFormat="1" ht="11.25" customHeight="1">
      <c r="A239" s="14" t="s">
        <v>3</v>
      </c>
      <c r="B239" s="16"/>
      <c r="C239" s="31"/>
      <c r="D239" s="32"/>
      <c r="E239" s="27">
        <f t="shared" si="57"/>
        <v>0</v>
      </c>
      <c r="F239" s="28"/>
      <c r="G239" s="32"/>
      <c r="H239" s="27">
        <f t="shared" si="58"/>
        <v>0</v>
      </c>
      <c r="I239" s="79"/>
      <c r="J239" s="29">
        <f>IF(I239=0,MIN(M239,L233),MIN(M239,I239))</f>
        <v>0</v>
      </c>
      <c r="K239" s="30">
        <f>IF(I239=0,MAX(M239-L233,0),MAX(M239-I239,0))</f>
        <v>0</v>
      </c>
      <c r="L239" s="27">
        <f t="shared" si="59"/>
        <v>0</v>
      </c>
      <c r="M239" s="27">
        <f>IF((COUNT(C239:D239,F239:G239)=4),(G239-C239-(MAX(TIME(F233,0,0),F239-D239))),E239+H239)</f>
        <v>0</v>
      </c>
    </row>
    <row r="240" spans="1:14" s="12" customFormat="1" ht="11.25" customHeight="1" thickBot="1">
      <c r="A240" s="15" t="s">
        <v>4</v>
      </c>
      <c r="B240" s="16"/>
      <c r="C240" s="31"/>
      <c r="D240" s="32"/>
      <c r="E240" s="33">
        <f t="shared" si="57"/>
        <v>0</v>
      </c>
      <c r="F240" s="28"/>
      <c r="G240" s="32"/>
      <c r="H240" s="33">
        <f t="shared" si="58"/>
        <v>0</v>
      </c>
      <c r="I240" s="80"/>
      <c r="J240" s="29">
        <f>IF(I240=0,MIN(M240,L233),MIN(M240,I240))</f>
        <v>0</v>
      </c>
      <c r="K240" s="30">
        <f>IF(I240=0,MAX(M240-L233,0),MAX(M240-I240,0))</f>
        <v>0</v>
      </c>
      <c r="L240" s="33">
        <f t="shared" si="59"/>
        <v>0</v>
      </c>
      <c r="M240" s="27">
        <f>IF((COUNT(C240:D240,F240:G240)=4),(G240-C240-(MAX(TIME(F233,0,0),F240-D240))),E240+H240)</f>
        <v>0</v>
      </c>
      <c r="N240" s="24"/>
    </row>
    <row r="241" spans="1:13" s="12" customFormat="1" ht="11.25" customHeight="1">
      <c r="A241" s="43" t="s">
        <v>5</v>
      </c>
      <c r="B241" s="54"/>
      <c r="C241" s="44"/>
      <c r="D241" s="45"/>
      <c r="E241" s="46">
        <f t="shared" si="57"/>
        <v>0</v>
      </c>
      <c r="F241" s="44"/>
      <c r="G241" s="45"/>
      <c r="H241" s="46">
        <f t="shared" si="58"/>
        <v>0</v>
      </c>
      <c r="I241" s="81"/>
      <c r="J241" s="29">
        <f>IF(I241=0,MIN(M241,L233),MIN(M241,I241))</f>
        <v>0</v>
      </c>
      <c r="K241" s="30">
        <f>IF(I241=0,MAX(M241-L233,0),MAX(M241-I241,0))</f>
        <v>0</v>
      </c>
      <c r="L241" s="46">
        <f t="shared" si="59"/>
        <v>0</v>
      </c>
      <c r="M241" s="27">
        <f>IF((COUNT(C241:D241,F241:G241)=4),(G241-C241-(MAX(TIME(F233,0,0),F241-D241))),E241+H241)</f>
        <v>0</v>
      </c>
    </row>
    <row r="242" spans="1:14" s="12" customFormat="1" ht="11.25" customHeight="1" thickBot="1">
      <c r="A242" s="15" t="s">
        <v>6</v>
      </c>
      <c r="B242" s="16"/>
      <c r="C242" s="31"/>
      <c r="D242" s="32"/>
      <c r="E242" s="27">
        <f t="shared" si="57"/>
        <v>0</v>
      </c>
      <c r="F242" s="28"/>
      <c r="G242" s="32"/>
      <c r="H242" s="27">
        <f t="shared" si="58"/>
        <v>0</v>
      </c>
      <c r="I242" s="79"/>
      <c r="J242" s="29">
        <f>IF(I242=0,MIN(M242,L233),MIN(M242,I242))</f>
        <v>0</v>
      </c>
      <c r="K242" s="30">
        <f>IF(I242=0,MAX(M242-L233,0),MAX(M242-I242,0))</f>
        <v>0</v>
      </c>
      <c r="L242" s="33">
        <f t="shared" si="59"/>
        <v>0</v>
      </c>
      <c r="M242" s="27">
        <f>IF((COUNT(C242:D242,F242:G242)=4),(G242-C242-(MAX(TIME(F233,0,0),F242-D242))),E242+H242)</f>
        <v>0</v>
      </c>
      <c r="N242" s="17"/>
    </row>
    <row r="243" spans="1:13" s="12" customFormat="1" ht="12.75" customHeight="1" thickBot="1">
      <c r="A243" s="127" t="s">
        <v>15</v>
      </c>
      <c r="B243" s="128"/>
      <c r="C243" s="34"/>
      <c r="D243" s="35"/>
      <c r="E243" s="35"/>
      <c r="F243" s="35"/>
      <c r="G243" s="35"/>
      <c r="H243" s="36"/>
      <c r="I243" s="35"/>
      <c r="J243" s="37">
        <f>MAX(M243-K243,0)</f>
        <v>0</v>
      </c>
      <c r="K243" s="38">
        <f>MAX(M243-(L233*COUNT(B236:B240)),0)</f>
        <v>0</v>
      </c>
      <c r="L243" s="50">
        <f>SUM(L236:L242)</f>
        <v>0</v>
      </c>
      <c r="M243" s="39">
        <f>SUM(M236:M242)</f>
        <v>0</v>
      </c>
    </row>
    <row r="244" ht="9.75" customHeight="1" thickBot="1"/>
    <row r="245" spans="1:13" s="6" customFormat="1" ht="15" customHeight="1" thickBot="1">
      <c r="A245" s="21" t="s">
        <v>42</v>
      </c>
      <c r="B245" s="22"/>
      <c r="C245" s="22"/>
      <c r="D245" s="55" t="s">
        <v>108</v>
      </c>
      <c r="E245" s="55"/>
      <c r="F245" s="22">
        <v>1</v>
      </c>
      <c r="G245" s="22"/>
      <c r="H245" s="22"/>
      <c r="I245" s="22"/>
      <c r="J245" s="22"/>
      <c r="K245" s="55" t="s">
        <v>24</v>
      </c>
      <c r="L245" s="57">
        <v>0.325</v>
      </c>
      <c r="M245" s="56">
        <f>L245*(COUNT(B248:B252))</f>
        <v>0</v>
      </c>
    </row>
    <row r="246" spans="1:13" s="6" customFormat="1" ht="13.5" customHeight="1" thickBot="1">
      <c r="A246" s="7"/>
      <c r="B246" s="8"/>
      <c r="C246" s="129" t="s">
        <v>9</v>
      </c>
      <c r="D246" s="130"/>
      <c r="E246" s="131"/>
      <c r="F246" s="129" t="s">
        <v>10</v>
      </c>
      <c r="G246" s="130"/>
      <c r="H246" s="131"/>
      <c r="I246" s="72"/>
      <c r="J246" s="129" t="s">
        <v>14</v>
      </c>
      <c r="K246" s="130"/>
      <c r="L246" s="131"/>
      <c r="M246" s="52"/>
    </row>
    <row r="247" spans="1:13" s="12" customFormat="1" ht="13.5" customHeight="1" thickBot="1">
      <c r="A247" s="9" t="s">
        <v>17</v>
      </c>
      <c r="B247" s="10" t="s">
        <v>22</v>
      </c>
      <c r="C247" s="9" t="s">
        <v>7</v>
      </c>
      <c r="D247" s="10" t="s">
        <v>8</v>
      </c>
      <c r="E247" s="11" t="s">
        <v>11</v>
      </c>
      <c r="F247" s="9" t="s">
        <v>7</v>
      </c>
      <c r="G247" s="10" t="s">
        <v>8</v>
      </c>
      <c r="H247" s="11" t="s">
        <v>11</v>
      </c>
      <c r="I247" s="9" t="s">
        <v>95</v>
      </c>
      <c r="J247" s="9" t="s">
        <v>13</v>
      </c>
      <c r="K247" s="49" t="s">
        <v>23</v>
      </c>
      <c r="L247" s="11" t="s">
        <v>11</v>
      </c>
      <c r="M247" s="11" t="s">
        <v>12</v>
      </c>
    </row>
    <row r="248" spans="1:14" s="12" customFormat="1" ht="11.25" customHeight="1">
      <c r="A248" s="13" t="s">
        <v>0</v>
      </c>
      <c r="B248" s="16"/>
      <c r="C248" s="31"/>
      <c r="D248" s="32"/>
      <c r="E248" s="27">
        <f aca="true" t="shared" si="60" ref="E248:E254">IF(COUNT(C248:D248)=2,ABS(D248-C248),0)</f>
        <v>0</v>
      </c>
      <c r="F248" s="28"/>
      <c r="G248" s="32"/>
      <c r="H248" s="27">
        <f aca="true" t="shared" si="61" ref="H248:H254">IF(COUNT(F248:G248)=2,ABS(G248-F248),0)</f>
        <v>0</v>
      </c>
      <c r="I248" s="79"/>
      <c r="J248" s="29">
        <f>IF(I248=0,MIN(M248,L245),MIN(M248,I248))</f>
        <v>0</v>
      </c>
      <c r="K248" s="30">
        <f>IF(I248=0,MAX(M248-L245,0),MAX(M248-I248,0))</f>
        <v>0</v>
      </c>
      <c r="L248" s="27">
        <f aca="true" t="shared" si="62" ref="L248:L254">E248+H248</f>
        <v>0</v>
      </c>
      <c r="M248" s="27">
        <f>IF((COUNT(C248:D248,F248:G248)=4),(G248-C248-(MAX(TIME(F245,0,0),F248-D248))),E248+H248)</f>
        <v>0</v>
      </c>
      <c r="N248" s="23"/>
    </row>
    <row r="249" spans="1:14" s="12" customFormat="1" ht="11.25" customHeight="1">
      <c r="A249" s="14" t="s">
        <v>1</v>
      </c>
      <c r="B249" s="16"/>
      <c r="C249" s="31"/>
      <c r="D249" s="32"/>
      <c r="E249" s="27">
        <f t="shared" si="60"/>
        <v>0</v>
      </c>
      <c r="F249" s="28"/>
      <c r="G249" s="32"/>
      <c r="H249" s="27">
        <f t="shared" si="61"/>
        <v>0</v>
      </c>
      <c r="I249" s="79"/>
      <c r="J249" s="29">
        <f>IF(I249=0,MIN(M249,L245),MIN(M249,I249))</f>
        <v>0</v>
      </c>
      <c r="K249" s="30">
        <f>IF(I249=0,MAX(M249-L245,0),MAX(M249-I249,0))</f>
        <v>0</v>
      </c>
      <c r="L249" s="27">
        <f t="shared" si="62"/>
        <v>0</v>
      </c>
      <c r="M249" s="27">
        <f>IF((COUNT(C249:D249,F249:G249)=4),(G249-C249-(MAX(TIME(F245,0,0),F249-D249))),E249+H249)</f>
        <v>0</v>
      </c>
      <c r="N249" s="23"/>
    </row>
    <row r="250" spans="1:13" s="12" customFormat="1" ht="11.25" customHeight="1">
      <c r="A250" s="14" t="s">
        <v>2</v>
      </c>
      <c r="B250" s="16"/>
      <c r="C250" s="31"/>
      <c r="D250" s="32"/>
      <c r="E250" s="27">
        <f t="shared" si="60"/>
        <v>0</v>
      </c>
      <c r="F250" s="28"/>
      <c r="G250" s="32"/>
      <c r="H250" s="27">
        <f t="shared" si="61"/>
        <v>0</v>
      </c>
      <c r="I250" s="79"/>
      <c r="J250" s="29">
        <f>IF(I250=0,MIN(M250,L245),MIN(M250,I250))</f>
        <v>0</v>
      </c>
      <c r="K250" s="30">
        <f>IF(I250=0,MAX(M250-L245,0),MAX(M250-I250,0))</f>
        <v>0</v>
      </c>
      <c r="L250" s="27">
        <f t="shared" si="62"/>
        <v>0</v>
      </c>
      <c r="M250" s="27">
        <f>IF((COUNT(C250:D250,F250:G250)=4),(G250-C250-(MAX(TIME(F245,0,0),F250-D250))),E250+H250)</f>
        <v>0</v>
      </c>
    </row>
    <row r="251" spans="1:13" s="12" customFormat="1" ht="11.25" customHeight="1">
      <c r="A251" s="14" t="s">
        <v>3</v>
      </c>
      <c r="B251" s="16"/>
      <c r="C251" s="31"/>
      <c r="D251" s="32"/>
      <c r="E251" s="27">
        <f t="shared" si="60"/>
        <v>0</v>
      </c>
      <c r="F251" s="28"/>
      <c r="G251" s="32"/>
      <c r="H251" s="27">
        <f t="shared" si="61"/>
        <v>0</v>
      </c>
      <c r="I251" s="79"/>
      <c r="J251" s="29">
        <f>IF(I251=0,MIN(M251,L245),MIN(M251,I251))</f>
        <v>0</v>
      </c>
      <c r="K251" s="30">
        <f>IF(I251=0,MAX(M251-L245,0),MAX(M251-I251,0))</f>
        <v>0</v>
      </c>
      <c r="L251" s="27">
        <f t="shared" si="62"/>
        <v>0</v>
      </c>
      <c r="M251" s="27">
        <f>IF((COUNT(C251:D251,F251:G251)=4),(G251-C251-(MAX(TIME(F245,0,0),F251-D251))),E251+H251)</f>
        <v>0</v>
      </c>
    </row>
    <row r="252" spans="1:14" s="12" customFormat="1" ht="11.25" customHeight="1" thickBot="1">
      <c r="A252" s="15" t="s">
        <v>4</v>
      </c>
      <c r="B252" s="16"/>
      <c r="C252" s="40"/>
      <c r="D252" s="41"/>
      <c r="E252" s="33">
        <f t="shared" si="60"/>
        <v>0</v>
      </c>
      <c r="F252" s="42"/>
      <c r="G252" s="41"/>
      <c r="H252" s="33">
        <f t="shared" si="61"/>
        <v>0</v>
      </c>
      <c r="I252" s="80"/>
      <c r="J252" s="29">
        <f>IF(I252=0,MIN(M252,L245),MIN(M252,I252))</f>
        <v>0</v>
      </c>
      <c r="K252" s="30">
        <f>IF(I252=0,MAX(M252-L245,0),MAX(M252-I252,0))</f>
        <v>0</v>
      </c>
      <c r="L252" s="33">
        <f t="shared" si="62"/>
        <v>0</v>
      </c>
      <c r="M252" s="27">
        <f>IF((COUNT(C252:D252,F252:G252)=4),(G252-C252-(MAX(TIME(F245,0,0),F252-D252))),E252+H252)</f>
        <v>0</v>
      </c>
      <c r="N252" s="24"/>
    </row>
    <row r="253" spans="1:13" s="12" customFormat="1" ht="11.25" customHeight="1">
      <c r="A253" s="43" t="s">
        <v>5</v>
      </c>
      <c r="B253" s="54"/>
      <c r="C253" s="44"/>
      <c r="D253" s="45"/>
      <c r="E253" s="46">
        <f t="shared" si="60"/>
        <v>0</v>
      </c>
      <c r="F253" s="44"/>
      <c r="G253" s="45"/>
      <c r="H253" s="46">
        <f t="shared" si="61"/>
        <v>0</v>
      </c>
      <c r="I253" s="81"/>
      <c r="J253" s="29">
        <f>IF(I253=0,MIN(M253,L245),MIN(M253,I253))</f>
        <v>0</v>
      </c>
      <c r="K253" s="30">
        <f>IF(I253=0,MAX(M253-L245,0),MAX(M253-I253,0))</f>
        <v>0</v>
      </c>
      <c r="L253" s="46">
        <f t="shared" si="62"/>
        <v>0</v>
      </c>
      <c r="M253" s="27">
        <f>IF((COUNT(C253:D253,F253:G253)=4),(G253-C253-(MAX(TIME(F245,0,0),F253-D253))),E253+H253)</f>
        <v>0</v>
      </c>
    </row>
    <row r="254" spans="1:14" s="12" customFormat="1" ht="11.25" customHeight="1" thickBot="1">
      <c r="A254" s="15" t="s">
        <v>6</v>
      </c>
      <c r="B254" s="16"/>
      <c r="C254" s="31"/>
      <c r="D254" s="32"/>
      <c r="E254" s="27">
        <f t="shared" si="60"/>
        <v>0</v>
      </c>
      <c r="F254" s="28"/>
      <c r="G254" s="32"/>
      <c r="H254" s="27">
        <f t="shared" si="61"/>
        <v>0</v>
      </c>
      <c r="I254" s="79"/>
      <c r="J254" s="29">
        <f>IF(I254=0,MIN(M254,L245),MIN(M254,I254))</f>
        <v>0</v>
      </c>
      <c r="K254" s="30">
        <f>IF(I254=0,MAX(M254-L245,0),MAX(M254-I254,0))</f>
        <v>0</v>
      </c>
      <c r="L254" s="33">
        <f t="shared" si="62"/>
        <v>0</v>
      </c>
      <c r="M254" s="27">
        <f>IF((COUNT(C254:D254,F254:G254)=4),(G254-C254-(MAX(TIME(F245,0,0),F254-D254))),E254+H254)</f>
        <v>0</v>
      </c>
      <c r="N254" s="17"/>
    </row>
    <row r="255" spans="1:13" s="12" customFormat="1" ht="12.75" customHeight="1" thickBot="1">
      <c r="A255" s="127" t="s">
        <v>15</v>
      </c>
      <c r="B255" s="128"/>
      <c r="C255" s="34"/>
      <c r="D255" s="35"/>
      <c r="E255" s="35"/>
      <c r="F255" s="35"/>
      <c r="G255" s="35"/>
      <c r="H255" s="36"/>
      <c r="I255" s="35"/>
      <c r="J255" s="37">
        <f>MAX(M255-K255,0)</f>
        <v>0</v>
      </c>
      <c r="K255" s="38">
        <f>MAX(M255-(L245*COUNT(B248:B252)),0)</f>
        <v>0</v>
      </c>
      <c r="L255" s="50">
        <f>SUM(L248:L254)</f>
        <v>0</v>
      </c>
      <c r="M255" s="39">
        <f>SUM(M248:M254)</f>
        <v>0</v>
      </c>
    </row>
    <row r="256" ht="9.75" customHeight="1" thickBot="1"/>
    <row r="257" spans="1:13" s="6" customFormat="1" ht="15" customHeight="1" thickBot="1">
      <c r="A257" s="21" t="s">
        <v>43</v>
      </c>
      <c r="B257" s="22"/>
      <c r="C257" s="22"/>
      <c r="D257" s="55" t="s">
        <v>108</v>
      </c>
      <c r="E257" s="55"/>
      <c r="F257" s="22">
        <v>1</v>
      </c>
      <c r="G257" s="22"/>
      <c r="H257" s="22"/>
      <c r="I257" s="22"/>
      <c r="J257" s="22"/>
      <c r="K257" s="55" t="s">
        <v>24</v>
      </c>
      <c r="L257" s="57">
        <v>0.325</v>
      </c>
      <c r="M257" s="56">
        <f>L257*(COUNT(B260:B264))</f>
        <v>0</v>
      </c>
    </row>
    <row r="258" spans="1:13" s="6" customFormat="1" ht="13.5" customHeight="1" thickBot="1">
      <c r="A258" s="7"/>
      <c r="B258" s="8"/>
      <c r="C258" s="129" t="s">
        <v>9</v>
      </c>
      <c r="D258" s="130"/>
      <c r="E258" s="131"/>
      <c r="F258" s="129" t="s">
        <v>10</v>
      </c>
      <c r="G258" s="130"/>
      <c r="H258" s="131"/>
      <c r="I258" s="72"/>
      <c r="J258" s="129" t="s">
        <v>14</v>
      </c>
      <c r="K258" s="130"/>
      <c r="L258" s="131"/>
      <c r="M258" s="52"/>
    </row>
    <row r="259" spans="1:13" s="12" customFormat="1" ht="13.5" customHeight="1" thickBot="1">
      <c r="A259" s="9" t="s">
        <v>17</v>
      </c>
      <c r="B259" s="10" t="s">
        <v>22</v>
      </c>
      <c r="C259" s="9" t="s">
        <v>7</v>
      </c>
      <c r="D259" s="10" t="s">
        <v>8</v>
      </c>
      <c r="E259" s="11" t="s">
        <v>11</v>
      </c>
      <c r="F259" s="9" t="s">
        <v>7</v>
      </c>
      <c r="G259" s="10" t="s">
        <v>8</v>
      </c>
      <c r="H259" s="11" t="s">
        <v>11</v>
      </c>
      <c r="I259" s="9" t="s">
        <v>95</v>
      </c>
      <c r="J259" s="9" t="s">
        <v>13</v>
      </c>
      <c r="K259" s="49" t="s">
        <v>23</v>
      </c>
      <c r="L259" s="11" t="s">
        <v>11</v>
      </c>
      <c r="M259" s="11" t="s">
        <v>12</v>
      </c>
    </row>
    <row r="260" spans="1:14" s="12" customFormat="1" ht="11.25" customHeight="1">
      <c r="A260" s="13" t="s">
        <v>0</v>
      </c>
      <c r="B260" s="16"/>
      <c r="C260" s="31"/>
      <c r="D260" s="32"/>
      <c r="E260" s="27">
        <f aca="true" t="shared" si="63" ref="E260:E266">IF(COUNT(C260:D260)=2,ABS(D260-C260),0)</f>
        <v>0</v>
      </c>
      <c r="F260" s="28"/>
      <c r="G260" s="32"/>
      <c r="H260" s="27">
        <f aca="true" t="shared" si="64" ref="H260:H266">IF(COUNT(F260:G260)=2,ABS(G260-F260),0)</f>
        <v>0</v>
      </c>
      <c r="I260" s="79"/>
      <c r="J260" s="29">
        <f>IF(I260=0,MIN(M260,L257),MIN(M260,I260))</f>
        <v>0</v>
      </c>
      <c r="K260" s="30">
        <f>IF(I260=0,MAX(M260-L257,0),MAX(M260-I260,0))</f>
        <v>0</v>
      </c>
      <c r="L260" s="27">
        <f aca="true" t="shared" si="65" ref="L260:L266">E260+H260</f>
        <v>0</v>
      </c>
      <c r="M260" s="27">
        <f>IF((COUNT(C260:D260,F260:G260)=4),(G260-C260-(MAX(TIME(F257,0,0),F260-D260))),E260+H260)</f>
        <v>0</v>
      </c>
      <c r="N260" s="23"/>
    </row>
    <row r="261" spans="1:14" s="12" customFormat="1" ht="11.25" customHeight="1">
      <c r="A261" s="14" t="s">
        <v>1</v>
      </c>
      <c r="B261" s="16"/>
      <c r="C261" s="31"/>
      <c r="D261" s="32"/>
      <c r="E261" s="27">
        <f t="shared" si="63"/>
        <v>0</v>
      </c>
      <c r="F261" s="28"/>
      <c r="G261" s="32"/>
      <c r="H261" s="27">
        <f t="shared" si="64"/>
        <v>0</v>
      </c>
      <c r="I261" s="79"/>
      <c r="J261" s="29">
        <f>IF(I261=0,MIN(M261,L257),MIN(M261,I261))</f>
        <v>0</v>
      </c>
      <c r="K261" s="30">
        <f>IF(I261=0,MAX(M261-L257,0),MAX(M261-I261,0))</f>
        <v>0</v>
      </c>
      <c r="L261" s="27">
        <f t="shared" si="65"/>
        <v>0</v>
      </c>
      <c r="M261" s="27">
        <f>IF((COUNT(C261:D261,F261:G261)=4),(G261-C261-(MAX(TIME(F257,0,0),F261-D261))),E261+H261)</f>
        <v>0</v>
      </c>
      <c r="N261" s="23"/>
    </row>
    <row r="262" spans="1:13" s="12" customFormat="1" ht="11.25" customHeight="1">
      <c r="A262" s="14" t="s">
        <v>2</v>
      </c>
      <c r="B262" s="16"/>
      <c r="C262" s="31"/>
      <c r="D262" s="32"/>
      <c r="E262" s="27">
        <f t="shared" si="63"/>
        <v>0</v>
      </c>
      <c r="F262" s="28"/>
      <c r="G262" s="32"/>
      <c r="H262" s="27">
        <f t="shared" si="64"/>
        <v>0</v>
      </c>
      <c r="I262" s="79"/>
      <c r="J262" s="29">
        <f>IF(I262=0,MIN(M262,L257),MIN(M262,I262))</f>
        <v>0</v>
      </c>
      <c r="K262" s="30">
        <f>IF(I262=0,MAX(M262-L257,0),MAX(M262-I262,0))</f>
        <v>0</v>
      </c>
      <c r="L262" s="27">
        <f t="shared" si="65"/>
        <v>0</v>
      </c>
      <c r="M262" s="27">
        <f>IF((COUNT(C262:D262,F262:G262)=4),(G262-C262-(MAX(TIME(F257,0,0),F262-D262))),E262+H262)</f>
        <v>0</v>
      </c>
    </row>
    <row r="263" spans="1:13" s="12" customFormat="1" ht="11.25" customHeight="1">
      <c r="A263" s="14" t="s">
        <v>3</v>
      </c>
      <c r="B263" s="16"/>
      <c r="C263" s="31"/>
      <c r="D263" s="32"/>
      <c r="E263" s="27">
        <f t="shared" si="63"/>
        <v>0</v>
      </c>
      <c r="F263" s="28"/>
      <c r="G263" s="32"/>
      <c r="H263" s="27">
        <f t="shared" si="64"/>
        <v>0</v>
      </c>
      <c r="I263" s="79"/>
      <c r="J263" s="29">
        <f>IF(I263=0,MIN(M263,L257),MIN(M263,I263))</f>
        <v>0</v>
      </c>
      <c r="K263" s="30">
        <f>IF(I263=0,MAX(M263-L257,0),MAX(M263-I263,0))</f>
        <v>0</v>
      </c>
      <c r="L263" s="27">
        <f t="shared" si="65"/>
        <v>0</v>
      </c>
      <c r="M263" s="27">
        <f>IF((COUNT(C263:D263,F263:G263)=4),(G263-C263-(MAX(TIME(F257,0,0),F263-D263))),E263+H263)</f>
        <v>0</v>
      </c>
    </row>
    <row r="264" spans="1:14" s="12" customFormat="1" ht="11.25" customHeight="1" thickBot="1">
      <c r="A264" s="15" t="s">
        <v>4</v>
      </c>
      <c r="B264" s="16"/>
      <c r="C264" s="31"/>
      <c r="D264" s="32"/>
      <c r="E264" s="33">
        <f t="shared" si="63"/>
        <v>0</v>
      </c>
      <c r="F264" s="28"/>
      <c r="G264" s="32"/>
      <c r="H264" s="33">
        <f t="shared" si="64"/>
        <v>0</v>
      </c>
      <c r="I264" s="80"/>
      <c r="J264" s="29">
        <f>IF(I264=0,MIN(M264,L257),MIN(M264,I264))</f>
        <v>0</v>
      </c>
      <c r="K264" s="30">
        <f>IF(I264=0,MAX(M264-L257,0),MAX(M264-I264,0))</f>
        <v>0</v>
      </c>
      <c r="L264" s="33">
        <f t="shared" si="65"/>
        <v>0</v>
      </c>
      <c r="M264" s="27">
        <f>IF((COUNT(C264:D264,F264:G264)=4),(G264-C264-(MAX(TIME(F257,0,0),F264-D264))),E264+H264)</f>
        <v>0</v>
      </c>
      <c r="N264" s="24"/>
    </row>
    <row r="265" spans="1:13" s="12" customFormat="1" ht="11.25" customHeight="1">
      <c r="A265" s="43" t="s">
        <v>5</v>
      </c>
      <c r="B265" s="54"/>
      <c r="C265" s="44"/>
      <c r="D265" s="45"/>
      <c r="E265" s="46">
        <f t="shared" si="63"/>
        <v>0</v>
      </c>
      <c r="F265" s="44"/>
      <c r="G265" s="45"/>
      <c r="H265" s="46">
        <f t="shared" si="64"/>
        <v>0</v>
      </c>
      <c r="I265" s="81"/>
      <c r="J265" s="29">
        <f>IF(I265=0,MIN(M265,L257),MIN(M265,I265))</f>
        <v>0</v>
      </c>
      <c r="K265" s="30">
        <f>IF(I265=0,MAX(M265-L257,0),MAX(M265-I265,0))</f>
        <v>0</v>
      </c>
      <c r="L265" s="46">
        <f t="shared" si="65"/>
        <v>0</v>
      </c>
      <c r="M265" s="27">
        <f>IF((COUNT(C265:D265,F265:G265)=4),(G265-C265-(MAX(TIME(F257,0,0),F265-D265))),E265+H265)</f>
        <v>0</v>
      </c>
    </row>
    <row r="266" spans="1:14" s="12" customFormat="1" ht="11.25" customHeight="1" thickBot="1">
      <c r="A266" s="15" t="s">
        <v>6</v>
      </c>
      <c r="B266" s="16"/>
      <c r="C266" s="31"/>
      <c r="D266" s="32"/>
      <c r="E266" s="27">
        <f t="shared" si="63"/>
        <v>0</v>
      </c>
      <c r="F266" s="28"/>
      <c r="G266" s="32"/>
      <c r="H266" s="27">
        <f t="shared" si="64"/>
        <v>0</v>
      </c>
      <c r="I266" s="79"/>
      <c r="J266" s="29">
        <f>IF(I266=0,MIN(M266,L257),MIN(M266,I266))</f>
        <v>0</v>
      </c>
      <c r="K266" s="30">
        <f>IF(I266=0,MAX(M266-L257,0),MAX(M266-I266,0))</f>
        <v>0</v>
      </c>
      <c r="L266" s="33">
        <f t="shared" si="65"/>
        <v>0</v>
      </c>
      <c r="M266" s="27">
        <f>IF((COUNT(C266:D266,F266:G266)=4),(G266-C266-(MAX(TIME(F257,0,0),F266-D266))),E266+H266)</f>
        <v>0</v>
      </c>
      <c r="N266" s="17"/>
    </row>
    <row r="267" spans="1:13" s="12" customFormat="1" ht="12.75" customHeight="1" thickBot="1">
      <c r="A267" s="127" t="s">
        <v>15</v>
      </c>
      <c r="B267" s="128"/>
      <c r="C267" s="34"/>
      <c r="D267" s="35"/>
      <c r="E267" s="35"/>
      <c r="F267" s="35"/>
      <c r="G267" s="35"/>
      <c r="H267" s="36"/>
      <c r="I267" s="35"/>
      <c r="J267" s="37">
        <f>MAX(M267-K267,0)</f>
        <v>0</v>
      </c>
      <c r="K267" s="38">
        <f>MAX(M267-(L257*COUNT(B260:B264)),0)</f>
        <v>0</v>
      </c>
      <c r="L267" s="50">
        <f>SUM(L260:L266)</f>
        <v>0</v>
      </c>
      <c r="M267" s="39">
        <f>SUM(M260:M266)</f>
        <v>0</v>
      </c>
    </row>
    <row r="268" ht="9.75" customHeight="1" thickBot="1"/>
    <row r="269" spans="1:13" s="6" customFormat="1" ht="15" customHeight="1" thickBot="1">
      <c r="A269" s="21" t="s">
        <v>44</v>
      </c>
      <c r="B269" s="22"/>
      <c r="C269" s="22"/>
      <c r="D269" s="55" t="s">
        <v>108</v>
      </c>
      <c r="E269" s="55"/>
      <c r="F269" s="22">
        <v>1</v>
      </c>
      <c r="G269" s="22"/>
      <c r="H269" s="22"/>
      <c r="I269" s="22"/>
      <c r="J269" s="22"/>
      <c r="K269" s="55" t="s">
        <v>24</v>
      </c>
      <c r="L269" s="57">
        <v>0.325</v>
      </c>
      <c r="M269" s="56">
        <f>L269*(COUNT(B272:B276))</f>
        <v>0</v>
      </c>
    </row>
    <row r="270" spans="1:13" s="6" customFormat="1" ht="13.5" customHeight="1" thickBot="1">
      <c r="A270" s="7"/>
      <c r="B270" s="8"/>
      <c r="C270" s="129" t="s">
        <v>9</v>
      </c>
      <c r="D270" s="130"/>
      <c r="E270" s="131"/>
      <c r="F270" s="129" t="s">
        <v>10</v>
      </c>
      <c r="G270" s="130"/>
      <c r="H270" s="131"/>
      <c r="I270" s="72"/>
      <c r="J270" s="129" t="s">
        <v>14</v>
      </c>
      <c r="K270" s="130"/>
      <c r="L270" s="131"/>
      <c r="M270" s="52"/>
    </row>
    <row r="271" spans="1:13" s="12" customFormat="1" ht="13.5" customHeight="1" thickBot="1">
      <c r="A271" s="9" t="s">
        <v>17</v>
      </c>
      <c r="B271" s="10" t="s">
        <v>22</v>
      </c>
      <c r="C271" s="9" t="s">
        <v>7</v>
      </c>
      <c r="D271" s="10" t="s">
        <v>8</v>
      </c>
      <c r="E271" s="11" t="s">
        <v>11</v>
      </c>
      <c r="F271" s="9" t="s">
        <v>7</v>
      </c>
      <c r="G271" s="10" t="s">
        <v>8</v>
      </c>
      <c r="H271" s="11" t="s">
        <v>11</v>
      </c>
      <c r="I271" s="9" t="s">
        <v>95</v>
      </c>
      <c r="J271" s="9" t="s">
        <v>13</v>
      </c>
      <c r="K271" s="49" t="s">
        <v>23</v>
      </c>
      <c r="L271" s="11" t="s">
        <v>11</v>
      </c>
      <c r="M271" s="11" t="s">
        <v>12</v>
      </c>
    </row>
    <row r="272" spans="1:14" s="12" customFormat="1" ht="11.25" customHeight="1">
      <c r="A272" s="13" t="s">
        <v>0</v>
      </c>
      <c r="B272" s="16"/>
      <c r="C272" s="25"/>
      <c r="D272" s="26"/>
      <c r="E272" s="27">
        <f aca="true" t="shared" si="66" ref="E272:E278">IF(COUNT(C272:D272)=2,ABS(D272-C272),0)</f>
        <v>0</v>
      </c>
      <c r="F272" s="28"/>
      <c r="G272" s="26"/>
      <c r="H272" s="27">
        <f aca="true" t="shared" si="67" ref="H272:H278">IF(COUNT(F272:G272)=2,ABS(G272-F272),0)</f>
        <v>0</v>
      </c>
      <c r="I272" s="79"/>
      <c r="J272" s="29">
        <f>IF(I272=0,MIN(M272,L269),MIN(M272,I272))</f>
        <v>0</v>
      </c>
      <c r="K272" s="30">
        <f>IF(I272=0,MAX(M272-L269,0),MAX(M272-I272,0))</f>
        <v>0</v>
      </c>
      <c r="L272" s="27">
        <f aca="true" t="shared" si="68" ref="L272:L278">E272+H272</f>
        <v>0</v>
      </c>
      <c r="M272" s="27">
        <f>IF((COUNT(C272:D272,F272:G272)=4),(G272-C272-(MAX(TIME(F269,0,0),F272-D272))),E272+H272)</f>
        <v>0</v>
      </c>
      <c r="N272" s="23"/>
    </row>
    <row r="273" spans="1:14" s="12" customFormat="1" ht="11.25" customHeight="1">
      <c r="A273" s="14" t="s">
        <v>1</v>
      </c>
      <c r="B273" s="16"/>
      <c r="C273" s="31"/>
      <c r="D273" s="32"/>
      <c r="E273" s="27">
        <f t="shared" si="66"/>
        <v>0</v>
      </c>
      <c r="F273" s="28"/>
      <c r="G273" s="32"/>
      <c r="H273" s="27">
        <f t="shared" si="67"/>
        <v>0</v>
      </c>
      <c r="I273" s="79"/>
      <c r="J273" s="29">
        <f>IF(I273=0,MIN(M273,L269),MIN(M273,I273))</f>
        <v>0</v>
      </c>
      <c r="K273" s="30">
        <f>IF(I273=0,MAX(M273-L269,0),MAX(M273-I273,0))</f>
        <v>0</v>
      </c>
      <c r="L273" s="27">
        <f t="shared" si="68"/>
        <v>0</v>
      </c>
      <c r="M273" s="27">
        <f>IF((COUNT(C273:D273,F273:G273)=4),(G273-C273-(MAX(TIME(F269,0,0),F273-D273))),E273+H273)</f>
        <v>0</v>
      </c>
      <c r="N273" s="23"/>
    </row>
    <row r="274" spans="1:13" s="12" customFormat="1" ht="11.25" customHeight="1">
      <c r="A274" s="14" t="s">
        <v>2</v>
      </c>
      <c r="B274" s="16"/>
      <c r="C274" s="31"/>
      <c r="D274" s="32"/>
      <c r="E274" s="27">
        <f t="shared" si="66"/>
        <v>0</v>
      </c>
      <c r="F274" s="28"/>
      <c r="G274" s="32"/>
      <c r="H274" s="27">
        <f t="shared" si="67"/>
        <v>0</v>
      </c>
      <c r="I274" s="79"/>
      <c r="J274" s="29">
        <f>IF(I274=0,MIN(M274,L269),MIN(M274,I274))</f>
        <v>0</v>
      </c>
      <c r="K274" s="30">
        <f>IF(I274=0,MAX(M274-L269,0),MAX(M274-I274,0))</f>
        <v>0</v>
      </c>
      <c r="L274" s="27">
        <f t="shared" si="68"/>
        <v>0</v>
      </c>
      <c r="M274" s="27">
        <f>IF((COUNT(C274:D274,F274:G274)=4),(G274-C274-(MAX(TIME(F269,0,0),F274-D274))),E274+H274)</f>
        <v>0</v>
      </c>
    </row>
    <row r="275" spans="1:13" s="12" customFormat="1" ht="11.25" customHeight="1">
      <c r="A275" s="14" t="s">
        <v>3</v>
      </c>
      <c r="B275" s="16"/>
      <c r="C275" s="31"/>
      <c r="D275" s="32"/>
      <c r="E275" s="27">
        <f t="shared" si="66"/>
        <v>0</v>
      </c>
      <c r="F275" s="28"/>
      <c r="G275" s="32"/>
      <c r="H275" s="27">
        <f t="shared" si="67"/>
        <v>0</v>
      </c>
      <c r="I275" s="79"/>
      <c r="J275" s="29">
        <f>IF(I275=0,MIN(M275,L269),MIN(M275,I275))</f>
        <v>0</v>
      </c>
      <c r="K275" s="30">
        <f>IF(I275=0,MAX(M275-L269,0),MAX(M275-I275,0))</f>
        <v>0</v>
      </c>
      <c r="L275" s="27">
        <f t="shared" si="68"/>
        <v>0</v>
      </c>
      <c r="M275" s="27">
        <f>IF((COUNT(C275:D275,F275:G275)=4),(G275-C275-(MAX(TIME(F269,0,0),F275-D275))),E275+H275)</f>
        <v>0</v>
      </c>
    </row>
    <row r="276" spans="1:14" s="12" customFormat="1" ht="11.25" customHeight="1" thickBot="1">
      <c r="A276" s="15" t="s">
        <v>4</v>
      </c>
      <c r="B276" s="16"/>
      <c r="C276" s="40"/>
      <c r="D276" s="41"/>
      <c r="E276" s="33">
        <f t="shared" si="66"/>
        <v>0</v>
      </c>
      <c r="F276" s="42"/>
      <c r="G276" s="41"/>
      <c r="H276" s="33">
        <f t="shared" si="67"/>
        <v>0</v>
      </c>
      <c r="I276" s="80"/>
      <c r="J276" s="29">
        <f>IF(I276=0,MIN(M276,L269),MIN(M276,I276))</f>
        <v>0</v>
      </c>
      <c r="K276" s="30">
        <f>IF(I276=0,MAX(M276-L269,0),MAX(M276-I276,0))</f>
        <v>0</v>
      </c>
      <c r="L276" s="33">
        <f t="shared" si="68"/>
        <v>0</v>
      </c>
      <c r="M276" s="27">
        <f>IF((COUNT(C276:D276,F276:G276)=4),(G276-C276-(MAX(TIME(F269,0,0),F276-D276))),E276+H276)</f>
        <v>0</v>
      </c>
      <c r="N276" s="24"/>
    </row>
    <row r="277" spans="1:13" s="12" customFormat="1" ht="11.25" customHeight="1">
      <c r="A277" s="43" t="s">
        <v>5</v>
      </c>
      <c r="B277" s="54"/>
      <c r="C277" s="44"/>
      <c r="D277" s="45"/>
      <c r="E277" s="46">
        <f t="shared" si="66"/>
        <v>0</v>
      </c>
      <c r="F277" s="44"/>
      <c r="G277" s="45"/>
      <c r="H277" s="46">
        <f t="shared" si="67"/>
        <v>0</v>
      </c>
      <c r="I277" s="81"/>
      <c r="J277" s="29">
        <f>IF(I277=0,MIN(M277,L269),MIN(M277,I277))</f>
        <v>0</v>
      </c>
      <c r="K277" s="30">
        <f>IF(I277=0,MAX(M277-L269,0),MAX(M277-I277,0))</f>
        <v>0</v>
      </c>
      <c r="L277" s="46">
        <f t="shared" si="68"/>
        <v>0</v>
      </c>
      <c r="M277" s="27">
        <f>IF((COUNT(C277:D277,F277:G277)=4),(G277-C277-(MAX(TIME(F269,0,0),F277-D277))),E277+H277)</f>
        <v>0</v>
      </c>
    </row>
    <row r="278" spans="1:14" s="12" customFormat="1" ht="11.25" customHeight="1" thickBot="1">
      <c r="A278" s="15" t="s">
        <v>6</v>
      </c>
      <c r="B278" s="16"/>
      <c r="C278" s="31"/>
      <c r="D278" s="32"/>
      <c r="E278" s="27">
        <f t="shared" si="66"/>
        <v>0</v>
      </c>
      <c r="F278" s="28"/>
      <c r="G278" s="32"/>
      <c r="H278" s="27">
        <f t="shared" si="67"/>
        <v>0</v>
      </c>
      <c r="I278" s="79"/>
      <c r="J278" s="29">
        <f>IF(I278=0,MIN(M278,L269),MIN(M278,I278))</f>
        <v>0</v>
      </c>
      <c r="K278" s="30">
        <f>IF(I278=0,MAX(M278-L269,0),MAX(M278-I278,0))</f>
        <v>0</v>
      </c>
      <c r="L278" s="33">
        <f t="shared" si="68"/>
        <v>0</v>
      </c>
      <c r="M278" s="27">
        <f>IF((COUNT(C278:D278,F278:G278)=4),(G278-C278-(MAX(TIME(F269,0,0),F278-D278))),E278+H278)</f>
        <v>0</v>
      </c>
      <c r="N278" s="17"/>
    </row>
    <row r="279" spans="1:13" s="12" customFormat="1" ht="12.75" customHeight="1" thickBot="1">
      <c r="A279" s="127" t="s">
        <v>15</v>
      </c>
      <c r="B279" s="128"/>
      <c r="C279" s="34"/>
      <c r="D279" s="35"/>
      <c r="E279" s="35"/>
      <c r="F279" s="35"/>
      <c r="G279" s="35"/>
      <c r="H279" s="36"/>
      <c r="I279" s="35"/>
      <c r="J279" s="37">
        <f>MAX(M279-K279,0)</f>
        <v>0</v>
      </c>
      <c r="K279" s="38">
        <f>MAX(M279-(L269*COUNT(B272:B276)),0)</f>
        <v>0</v>
      </c>
      <c r="L279" s="50">
        <f>SUM(L272:L278)</f>
        <v>0</v>
      </c>
      <c r="M279" s="39">
        <f>SUM(M272:M278)</f>
        <v>0</v>
      </c>
    </row>
    <row r="280" ht="9.75" customHeight="1" thickBot="1"/>
    <row r="281" spans="1:13" s="6" customFormat="1" ht="15" customHeight="1" thickBot="1">
      <c r="A281" s="21" t="s">
        <v>45</v>
      </c>
      <c r="B281" s="22"/>
      <c r="C281" s="22"/>
      <c r="D281" s="55" t="s">
        <v>108</v>
      </c>
      <c r="E281" s="55"/>
      <c r="F281" s="22">
        <v>1</v>
      </c>
      <c r="G281" s="22"/>
      <c r="H281" s="22"/>
      <c r="I281" s="22"/>
      <c r="J281" s="22"/>
      <c r="K281" s="55" t="s">
        <v>24</v>
      </c>
      <c r="L281" s="57">
        <v>0.325</v>
      </c>
      <c r="M281" s="56">
        <f>L281*(COUNT(B284:B288))</f>
        <v>0</v>
      </c>
    </row>
    <row r="282" spans="1:13" s="6" customFormat="1" ht="13.5" customHeight="1" thickBot="1">
      <c r="A282" s="7"/>
      <c r="B282" s="8"/>
      <c r="C282" s="129" t="s">
        <v>9</v>
      </c>
      <c r="D282" s="130"/>
      <c r="E282" s="131"/>
      <c r="F282" s="129" t="s">
        <v>10</v>
      </c>
      <c r="G282" s="130"/>
      <c r="H282" s="131"/>
      <c r="I282" s="72"/>
      <c r="J282" s="129" t="s">
        <v>14</v>
      </c>
      <c r="K282" s="130"/>
      <c r="L282" s="131"/>
      <c r="M282" s="52"/>
    </row>
    <row r="283" spans="1:13" s="12" customFormat="1" ht="13.5" customHeight="1" thickBot="1">
      <c r="A283" s="9" t="s">
        <v>17</v>
      </c>
      <c r="B283" s="10" t="s">
        <v>22</v>
      </c>
      <c r="C283" s="9" t="s">
        <v>7</v>
      </c>
      <c r="D283" s="10" t="s">
        <v>8</v>
      </c>
      <c r="E283" s="11" t="s">
        <v>11</v>
      </c>
      <c r="F283" s="9" t="s">
        <v>7</v>
      </c>
      <c r="G283" s="10" t="s">
        <v>8</v>
      </c>
      <c r="H283" s="11" t="s">
        <v>11</v>
      </c>
      <c r="I283" s="9" t="s">
        <v>95</v>
      </c>
      <c r="J283" s="9" t="s">
        <v>13</v>
      </c>
      <c r="K283" s="49" t="s">
        <v>23</v>
      </c>
      <c r="L283" s="11" t="s">
        <v>11</v>
      </c>
      <c r="M283" s="11" t="s">
        <v>12</v>
      </c>
    </row>
    <row r="284" spans="1:14" s="12" customFormat="1" ht="11.25" customHeight="1">
      <c r="A284" s="13" t="s">
        <v>0</v>
      </c>
      <c r="B284" s="16"/>
      <c r="C284" s="25"/>
      <c r="D284" s="26"/>
      <c r="E284" s="27">
        <f aca="true" t="shared" si="69" ref="E284:E290">IF(COUNT(C284:D284)=2,ABS(D284-C284),0)</f>
        <v>0</v>
      </c>
      <c r="F284" s="28"/>
      <c r="G284" s="26"/>
      <c r="H284" s="27">
        <f aca="true" t="shared" si="70" ref="H284:H290">IF(COUNT(F284:G284)=2,ABS(G284-F284),0)</f>
        <v>0</v>
      </c>
      <c r="I284" s="79"/>
      <c r="J284" s="29">
        <f>IF(I284=0,MIN(M284,L281),MIN(M284,I284))</f>
        <v>0</v>
      </c>
      <c r="K284" s="30">
        <f>IF(I284=0,MAX(M284-L281,0),MAX(M284-I284,0))</f>
        <v>0</v>
      </c>
      <c r="L284" s="27">
        <f aca="true" t="shared" si="71" ref="L284:L290">E284+H284</f>
        <v>0</v>
      </c>
      <c r="M284" s="27">
        <f>IF((COUNT(C284:D284,F284:G284)=4),(G284-C284-(MAX(TIME(F281,0,0),F284-D284))),E284+H284)</f>
        <v>0</v>
      </c>
      <c r="N284" s="23"/>
    </row>
    <row r="285" spans="1:14" s="12" customFormat="1" ht="11.25" customHeight="1">
      <c r="A285" s="14" t="s">
        <v>1</v>
      </c>
      <c r="B285" s="16"/>
      <c r="C285" s="31"/>
      <c r="D285" s="32"/>
      <c r="E285" s="27">
        <f t="shared" si="69"/>
        <v>0</v>
      </c>
      <c r="F285" s="28"/>
      <c r="G285" s="32"/>
      <c r="H285" s="27">
        <f t="shared" si="70"/>
        <v>0</v>
      </c>
      <c r="I285" s="79"/>
      <c r="J285" s="29">
        <f>IF(I285=0,MIN(M285,L281),MIN(M285,I285))</f>
        <v>0</v>
      </c>
      <c r="K285" s="30">
        <f>IF(I285=0,MAX(M285-L281,0),MAX(M285-I285,0))</f>
        <v>0</v>
      </c>
      <c r="L285" s="27">
        <f t="shared" si="71"/>
        <v>0</v>
      </c>
      <c r="M285" s="27">
        <f>IF((COUNT(C285:D285,F285:G285)=4),(G285-C285-(MAX(TIME(F281,0,0),F285-D285))),E285+H285)</f>
        <v>0</v>
      </c>
      <c r="N285" s="23"/>
    </row>
    <row r="286" spans="1:13" s="12" customFormat="1" ht="11.25" customHeight="1">
      <c r="A286" s="14" t="s">
        <v>2</v>
      </c>
      <c r="B286" s="16"/>
      <c r="C286" s="31"/>
      <c r="D286" s="32"/>
      <c r="E286" s="27">
        <f t="shared" si="69"/>
        <v>0</v>
      </c>
      <c r="F286" s="28"/>
      <c r="G286" s="32"/>
      <c r="H286" s="27">
        <f t="shared" si="70"/>
        <v>0</v>
      </c>
      <c r="I286" s="79"/>
      <c r="J286" s="29">
        <f>IF(I286=0,MIN(M286,L281),MIN(M286,I286))</f>
        <v>0</v>
      </c>
      <c r="K286" s="30">
        <f>IF(I286=0,MAX(M286-L281,0),MAX(M286-I286,0))</f>
        <v>0</v>
      </c>
      <c r="L286" s="27">
        <f t="shared" si="71"/>
        <v>0</v>
      </c>
      <c r="M286" s="27">
        <f>IF((COUNT(C286:D286,F286:G286)=4),(G286-C286-(MAX(TIME(F281,0,0),F286-D286))),E286+H286)</f>
        <v>0</v>
      </c>
    </row>
    <row r="287" spans="1:13" s="12" customFormat="1" ht="11.25" customHeight="1">
      <c r="A287" s="14" t="s">
        <v>3</v>
      </c>
      <c r="B287" s="16"/>
      <c r="C287" s="31"/>
      <c r="D287" s="32"/>
      <c r="E287" s="27">
        <f t="shared" si="69"/>
        <v>0</v>
      </c>
      <c r="F287" s="28"/>
      <c r="G287" s="32"/>
      <c r="H287" s="27">
        <f t="shared" si="70"/>
        <v>0</v>
      </c>
      <c r="I287" s="79"/>
      <c r="J287" s="29">
        <f>IF(I287=0,MIN(M287,L281),MIN(M287,I287))</f>
        <v>0</v>
      </c>
      <c r="K287" s="30">
        <f>IF(I287=0,MAX(M287-L281,0),MAX(M287-I287,0))</f>
        <v>0</v>
      </c>
      <c r="L287" s="27">
        <f t="shared" si="71"/>
        <v>0</v>
      </c>
      <c r="M287" s="27">
        <f>IF((COUNT(C287:D287,F287:G287)=4),(G287-C287-(MAX(TIME(F281,0,0),F287-D287))),E287+H287)</f>
        <v>0</v>
      </c>
    </row>
    <row r="288" spans="1:14" s="12" customFormat="1" ht="11.25" customHeight="1" thickBot="1">
      <c r="A288" s="15" t="s">
        <v>4</v>
      </c>
      <c r="B288" s="16"/>
      <c r="C288" s="31"/>
      <c r="D288" s="32"/>
      <c r="E288" s="33">
        <f t="shared" si="69"/>
        <v>0</v>
      </c>
      <c r="F288" s="28"/>
      <c r="G288" s="32"/>
      <c r="H288" s="33">
        <f t="shared" si="70"/>
        <v>0</v>
      </c>
      <c r="I288" s="80"/>
      <c r="J288" s="29">
        <f>IF(I288=0,MIN(M288,L281),MIN(M288,I288))</f>
        <v>0</v>
      </c>
      <c r="K288" s="30">
        <f>IF(I288=0,MAX(M288-L281,0),MAX(M288-I288,0))</f>
        <v>0</v>
      </c>
      <c r="L288" s="33">
        <f t="shared" si="71"/>
        <v>0</v>
      </c>
      <c r="M288" s="27">
        <f>IF((COUNT(C288:D288,F288:G288)=4),(G288-C288-(MAX(TIME(F281,0,0),F288-D288))),E288+H288)</f>
        <v>0</v>
      </c>
      <c r="N288" s="24"/>
    </row>
    <row r="289" spans="1:13" s="12" customFormat="1" ht="11.25" customHeight="1">
      <c r="A289" s="43" t="s">
        <v>5</v>
      </c>
      <c r="B289" s="54"/>
      <c r="C289" s="44"/>
      <c r="D289" s="45"/>
      <c r="E289" s="46">
        <f t="shared" si="69"/>
        <v>0</v>
      </c>
      <c r="F289" s="44"/>
      <c r="G289" s="45"/>
      <c r="H289" s="46">
        <f t="shared" si="70"/>
        <v>0</v>
      </c>
      <c r="I289" s="81"/>
      <c r="J289" s="29">
        <f>IF(I289=0,MIN(M289,L281),MIN(M289,I289))</f>
        <v>0</v>
      </c>
      <c r="K289" s="30">
        <f>IF(I289=0,MAX(M289-L281,0),MAX(M289-I289,0))</f>
        <v>0</v>
      </c>
      <c r="L289" s="46">
        <f t="shared" si="71"/>
        <v>0</v>
      </c>
      <c r="M289" s="27">
        <f>IF((COUNT(C289:D289,F289:G289)=4),(G289-C289-(MAX(TIME(F281,0,0),F289-D289))),E289+H289)</f>
        <v>0</v>
      </c>
    </row>
    <row r="290" spans="1:14" s="12" customFormat="1" ht="11.25" customHeight="1" thickBot="1">
      <c r="A290" s="15" t="s">
        <v>6</v>
      </c>
      <c r="B290" s="16"/>
      <c r="C290" s="31"/>
      <c r="D290" s="32"/>
      <c r="E290" s="27">
        <f t="shared" si="69"/>
        <v>0</v>
      </c>
      <c r="F290" s="28"/>
      <c r="G290" s="32"/>
      <c r="H290" s="27">
        <f t="shared" si="70"/>
        <v>0</v>
      </c>
      <c r="I290" s="79"/>
      <c r="J290" s="29">
        <f>IF(I290=0,MIN(M290,L281),MIN(M290,I290))</f>
        <v>0</v>
      </c>
      <c r="K290" s="30">
        <f>IF(I290=0,MAX(M290-L281,0),MAX(M290-I290,0))</f>
        <v>0</v>
      </c>
      <c r="L290" s="33">
        <f t="shared" si="71"/>
        <v>0</v>
      </c>
      <c r="M290" s="27">
        <f>IF((COUNT(C290:D290,F290:G290)=4),(G290-C290-(MAX(TIME(F281,0,0),F290-D290))),E290+H290)</f>
        <v>0</v>
      </c>
      <c r="N290" s="17"/>
    </row>
    <row r="291" spans="1:13" s="12" customFormat="1" ht="12.75" customHeight="1" thickBot="1">
      <c r="A291" s="127" t="s">
        <v>15</v>
      </c>
      <c r="B291" s="128"/>
      <c r="C291" s="34"/>
      <c r="D291" s="35"/>
      <c r="E291" s="35"/>
      <c r="F291" s="35"/>
      <c r="G291" s="35"/>
      <c r="H291" s="36"/>
      <c r="I291" s="35"/>
      <c r="J291" s="37">
        <f>MAX(M291-K291,0)</f>
        <v>0</v>
      </c>
      <c r="K291" s="38">
        <f>MAX(M291-(L281*COUNT(B284:B288)),0)</f>
        <v>0</v>
      </c>
      <c r="L291" s="50">
        <f>SUM(L284:L290)</f>
        <v>0</v>
      </c>
      <c r="M291" s="39">
        <f>SUM(M284:M290)</f>
        <v>0</v>
      </c>
    </row>
    <row r="292" ht="9.75" customHeight="1" thickBot="1"/>
    <row r="293" spans="1:13" s="6" customFormat="1" ht="15" customHeight="1" thickBot="1">
      <c r="A293" s="21" t="s">
        <v>46</v>
      </c>
      <c r="B293" s="22"/>
      <c r="C293" s="22"/>
      <c r="D293" s="55" t="s">
        <v>108</v>
      </c>
      <c r="E293" s="55"/>
      <c r="F293" s="22">
        <v>1</v>
      </c>
      <c r="G293" s="22"/>
      <c r="H293" s="22"/>
      <c r="I293" s="22"/>
      <c r="J293" s="22"/>
      <c r="K293" s="55" t="s">
        <v>24</v>
      </c>
      <c r="L293" s="57">
        <v>0.325</v>
      </c>
      <c r="M293" s="56">
        <f>L293*(COUNT(B296:B300))</f>
        <v>0</v>
      </c>
    </row>
    <row r="294" spans="1:13" s="6" customFormat="1" ht="13.5" customHeight="1" thickBot="1">
      <c r="A294" s="7"/>
      <c r="B294" s="8"/>
      <c r="C294" s="129" t="s">
        <v>9</v>
      </c>
      <c r="D294" s="130"/>
      <c r="E294" s="131"/>
      <c r="F294" s="129" t="s">
        <v>10</v>
      </c>
      <c r="G294" s="130"/>
      <c r="H294" s="131"/>
      <c r="I294" s="72"/>
      <c r="J294" s="129" t="s">
        <v>14</v>
      </c>
      <c r="K294" s="130"/>
      <c r="L294" s="131"/>
      <c r="M294" s="52"/>
    </row>
    <row r="295" spans="1:13" s="12" customFormat="1" ht="13.5" customHeight="1" thickBot="1">
      <c r="A295" s="9" t="s">
        <v>17</v>
      </c>
      <c r="B295" s="10" t="s">
        <v>22</v>
      </c>
      <c r="C295" s="9" t="s">
        <v>7</v>
      </c>
      <c r="D295" s="10" t="s">
        <v>8</v>
      </c>
      <c r="E295" s="11" t="s">
        <v>11</v>
      </c>
      <c r="F295" s="9" t="s">
        <v>7</v>
      </c>
      <c r="G295" s="10" t="s">
        <v>8</v>
      </c>
      <c r="H295" s="11" t="s">
        <v>11</v>
      </c>
      <c r="I295" s="9" t="s">
        <v>95</v>
      </c>
      <c r="J295" s="9" t="s">
        <v>13</v>
      </c>
      <c r="K295" s="49" t="s">
        <v>23</v>
      </c>
      <c r="L295" s="11" t="s">
        <v>11</v>
      </c>
      <c r="M295" s="11" t="s">
        <v>12</v>
      </c>
    </row>
    <row r="296" spans="1:14" s="12" customFormat="1" ht="11.25" customHeight="1">
      <c r="A296" s="13" t="s">
        <v>0</v>
      </c>
      <c r="B296" s="16"/>
      <c r="C296" s="25"/>
      <c r="D296" s="26"/>
      <c r="E296" s="27">
        <f aca="true" t="shared" si="72" ref="E296:E302">IF(COUNT(C296:D296)=2,ABS(D296-C296),0)</f>
        <v>0</v>
      </c>
      <c r="F296" s="28"/>
      <c r="G296" s="26"/>
      <c r="H296" s="27">
        <f aca="true" t="shared" si="73" ref="H296:H302">IF(COUNT(F296:G296)=2,ABS(G296-F296),0)</f>
        <v>0</v>
      </c>
      <c r="I296" s="79"/>
      <c r="J296" s="29">
        <f>IF(I296=0,MIN(M296,L293),MIN(M296,I296))</f>
        <v>0</v>
      </c>
      <c r="K296" s="30">
        <f>IF(I296=0,MAX(M296-L293,0),MAX(M296-I296,0))</f>
        <v>0</v>
      </c>
      <c r="L296" s="27">
        <f aca="true" t="shared" si="74" ref="L296:L302">E296+H296</f>
        <v>0</v>
      </c>
      <c r="M296" s="27">
        <f>IF((COUNT(C296:D296,F296:G296)=4),(G296-C296-(MAX(TIME(F293,0,0),F296-D296))),E296+H296)</f>
        <v>0</v>
      </c>
      <c r="N296" s="23"/>
    </row>
    <row r="297" spans="1:14" s="12" customFormat="1" ht="11.25" customHeight="1">
      <c r="A297" s="14" t="s">
        <v>1</v>
      </c>
      <c r="B297" s="16"/>
      <c r="C297" s="31"/>
      <c r="D297" s="32"/>
      <c r="E297" s="27">
        <f t="shared" si="72"/>
        <v>0</v>
      </c>
      <c r="F297" s="28"/>
      <c r="G297" s="32"/>
      <c r="H297" s="27">
        <f t="shared" si="73"/>
        <v>0</v>
      </c>
      <c r="I297" s="79"/>
      <c r="J297" s="29">
        <f>IF(I297=0,MIN(M297,L293),MIN(M297,I297))</f>
        <v>0</v>
      </c>
      <c r="K297" s="30">
        <f>IF(I297=0,MAX(M297-L293,0),MAX(M297-I297,0))</f>
        <v>0</v>
      </c>
      <c r="L297" s="27">
        <f t="shared" si="74"/>
        <v>0</v>
      </c>
      <c r="M297" s="27">
        <f>IF((COUNT(C297:D297,F297:G297)=4),(G297-C297-(MAX(TIME(F293,0,0),F297-D297))),E297+H297)</f>
        <v>0</v>
      </c>
      <c r="N297" s="23"/>
    </row>
    <row r="298" spans="1:13" s="12" customFormat="1" ht="11.25" customHeight="1">
      <c r="A298" s="14" t="s">
        <v>2</v>
      </c>
      <c r="B298" s="16"/>
      <c r="C298" s="31"/>
      <c r="D298" s="32"/>
      <c r="E298" s="27">
        <f t="shared" si="72"/>
        <v>0</v>
      </c>
      <c r="F298" s="28"/>
      <c r="G298" s="32"/>
      <c r="H298" s="27">
        <f t="shared" si="73"/>
        <v>0</v>
      </c>
      <c r="I298" s="79"/>
      <c r="J298" s="29">
        <f>IF(I298=0,MIN(M298,L293),MIN(M298,I298))</f>
        <v>0</v>
      </c>
      <c r="K298" s="30">
        <f>IF(I298=0,MAX(M298-L293,0),MAX(M298-I298,0))</f>
        <v>0</v>
      </c>
      <c r="L298" s="27">
        <f t="shared" si="74"/>
        <v>0</v>
      </c>
      <c r="M298" s="27">
        <f>IF((COUNT(C298:D298,F298:G298)=4),(G298-C298-(MAX(TIME(F293,0,0),F298-D298))),E298+H298)</f>
        <v>0</v>
      </c>
    </row>
    <row r="299" spans="1:13" s="12" customFormat="1" ht="11.25" customHeight="1">
      <c r="A299" s="14" t="s">
        <v>3</v>
      </c>
      <c r="B299" s="16"/>
      <c r="C299" s="31"/>
      <c r="D299" s="32"/>
      <c r="E299" s="27">
        <f t="shared" si="72"/>
        <v>0</v>
      </c>
      <c r="F299" s="28"/>
      <c r="G299" s="32"/>
      <c r="H299" s="27">
        <f t="shared" si="73"/>
        <v>0</v>
      </c>
      <c r="I299" s="79"/>
      <c r="J299" s="29">
        <f>IF(I299=0,MIN(M299,L293),MIN(M299,I299))</f>
        <v>0</v>
      </c>
      <c r="K299" s="30">
        <f>IF(I299=0,MAX(M299-L293,0),MAX(M299-I299,0))</f>
        <v>0</v>
      </c>
      <c r="L299" s="27">
        <f t="shared" si="74"/>
        <v>0</v>
      </c>
      <c r="M299" s="27">
        <f>IF((COUNT(C299:D299,F299:G299)=4),(G299-C299-(MAX(TIME(F293,0,0),F299-D299))),E299+H299)</f>
        <v>0</v>
      </c>
    </row>
    <row r="300" spans="1:14" s="12" customFormat="1" ht="11.25" customHeight="1" thickBot="1">
      <c r="A300" s="15" t="s">
        <v>4</v>
      </c>
      <c r="B300" s="16"/>
      <c r="C300" s="40"/>
      <c r="D300" s="41"/>
      <c r="E300" s="33">
        <f t="shared" si="72"/>
        <v>0</v>
      </c>
      <c r="F300" s="42"/>
      <c r="G300" s="41"/>
      <c r="H300" s="33">
        <f t="shared" si="73"/>
        <v>0</v>
      </c>
      <c r="I300" s="80"/>
      <c r="J300" s="29">
        <f>IF(I300=0,MIN(M300,L293),MIN(M300,I300))</f>
        <v>0</v>
      </c>
      <c r="K300" s="30">
        <f>IF(I300=0,MAX(M300-L293,0),MAX(M300-I300,0))</f>
        <v>0</v>
      </c>
      <c r="L300" s="33">
        <f t="shared" si="74"/>
        <v>0</v>
      </c>
      <c r="M300" s="27">
        <f>IF((COUNT(C300:D300,F300:G300)=4),(G300-C300-(MAX(TIME(F293,0,0),F300-D300))),E300+H300)</f>
        <v>0</v>
      </c>
      <c r="N300" s="24"/>
    </row>
    <row r="301" spans="1:13" s="12" customFormat="1" ht="11.25" customHeight="1">
      <c r="A301" s="43" t="s">
        <v>5</v>
      </c>
      <c r="B301" s="54"/>
      <c r="C301" s="44"/>
      <c r="D301" s="45"/>
      <c r="E301" s="46">
        <f t="shared" si="72"/>
        <v>0</v>
      </c>
      <c r="F301" s="44"/>
      <c r="G301" s="45"/>
      <c r="H301" s="46">
        <f t="shared" si="73"/>
        <v>0</v>
      </c>
      <c r="I301" s="81"/>
      <c r="J301" s="29">
        <f>IF(I301=0,MIN(M301,L293),MIN(M301,I301))</f>
        <v>0</v>
      </c>
      <c r="K301" s="30">
        <f>IF(I301=0,MAX(M301-L293,0),MAX(M301-I301,0))</f>
        <v>0</v>
      </c>
      <c r="L301" s="46">
        <f t="shared" si="74"/>
        <v>0</v>
      </c>
      <c r="M301" s="27">
        <f>IF((COUNT(C301:D301,F301:G301)=4),(G301-C301-(MAX(TIME(F293,0,0),F301-D301))),E301+H301)</f>
        <v>0</v>
      </c>
    </row>
    <row r="302" spans="1:14" s="12" customFormat="1" ht="11.25" customHeight="1" thickBot="1">
      <c r="A302" s="15" t="s">
        <v>6</v>
      </c>
      <c r="B302" s="16"/>
      <c r="C302" s="31"/>
      <c r="D302" s="32"/>
      <c r="E302" s="27">
        <f t="shared" si="72"/>
        <v>0</v>
      </c>
      <c r="F302" s="28"/>
      <c r="G302" s="32"/>
      <c r="H302" s="27">
        <f t="shared" si="73"/>
        <v>0</v>
      </c>
      <c r="I302" s="79"/>
      <c r="J302" s="29">
        <f>IF(I302=0,MIN(M302,L293),MIN(M302,I302))</f>
        <v>0</v>
      </c>
      <c r="K302" s="30">
        <f>IF(I302=0,MAX(M302-L293,0),MAX(M302-I302,0))</f>
        <v>0</v>
      </c>
      <c r="L302" s="33">
        <f t="shared" si="74"/>
        <v>0</v>
      </c>
      <c r="M302" s="27">
        <f>IF((COUNT(C302:D302,F302:G302)=4),(G302-C302-(MAX(TIME(F293,0,0),F302-D302))),E302+H302)</f>
        <v>0</v>
      </c>
      <c r="N302" s="17"/>
    </row>
    <row r="303" spans="1:13" s="12" customFormat="1" ht="12.75" customHeight="1" thickBot="1">
      <c r="A303" s="127" t="s">
        <v>15</v>
      </c>
      <c r="B303" s="128"/>
      <c r="C303" s="34"/>
      <c r="D303" s="35"/>
      <c r="E303" s="35"/>
      <c r="F303" s="35"/>
      <c r="G303" s="35"/>
      <c r="H303" s="36"/>
      <c r="I303" s="35"/>
      <c r="J303" s="37">
        <f>MAX(M303-K303,0)</f>
        <v>0</v>
      </c>
      <c r="K303" s="38">
        <f>MAX(M303-(L293*COUNT(B296:B300)),0)</f>
        <v>0</v>
      </c>
      <c r="L303" s="50">
        <f>SUM(L296:L302)</f>
        <v>0</v>
      </c>
      <c r="M303" s="39">
        <f>SUM(M296:M302)</f>
        <v>0</v>
      </c>
    </row>
    <row r="304" ht="9.75" customHeight="1" thickBot="1"/>
    <row r="305" spans="1:13" s="6" customFormat="1" ht="15" customHeight="1" thickBot="1">
      <c r="A305" s="21" t="s">
        <v>47</v>
      </c>
      <c r="B305" s="22"/>
      <c r="C305" s="22"/>
      <c r="D305" s="55" t="s">
        <v>108</v>
      </c>
      <c r="E305" s="55"/>
      <c r="F305" s="22">
        <v>1</v>
      </c>
      <c r="G305" s="22"/>
      <c r="H305" s="22"/>
      <c r="I305" s="22"/>
      <c r="J305" s="22"/>
      <c r="K305" s="55" t="s">
        <v>24</v>
      </c>
      <c r="L305" s="57">
        <v>0.325</v>
      </c>
      <c r="M305" s="56">
        <f>L305*(COUNT(B308:B312))</f>
        <v>0</v>
      </c>
    </row>
    <row r="306" spans="1:13" s="6" customFormat="1" ht="13.5" customHeight="1" thickBot="1">
      <c r="A306" s="7"/>
      <c r="B306" s="8"/>
      <c r="C306" s="129" t="s">
        <v>9</v>
      </c>
      <c r="D306" s="130"/>
      <c r="E306" s="131"/>
      <c r="F306" s="129" t="s">
        <v>10</v>
      </c>
      <c r="G306" s="130"/>
      <c r="H306" s="131"/>
      <c r="I306" s="72"/>
      <c r="J306" s="129" t="s">
        <v>14</v>
      </c>
      <c r="K306" s="130"/>
      <c r="L306" s="131"/>
      <c r="M306" s="52"/>
    </row>
    <row r="307" spans="1:13" s="12" customFormat="1" ht="13.5" customHeight="1" thickBot="1">
      <c r="A307" s="9" t="s">
        <v>17</v>
      </c>
      <c r="B307" s="10" t="s">
        <v>22</v>
      </c>
      <c r="C307" s="9" t="s">
        <v>7</v>
      </c>
      <c r="D307" s="10" t="s">
        <v>8</v>
      </c>
      <c r="E307" s="11" t="s">
        <v>11</v>
      </c>
      <c r="F307" s="9" t="s">
        <v>7</v>
      </c>
      <c r="G307" s="10" t="s">
        <v>8</v>
      </c>
      <c r="H307" s="11" t="s">
        <v>11</v>
      </c>
      <c r="I307" s="9" t="s">
        <v>95</v>
      </c>
      <c r="J307" s="9" t="s">
        <v>13</v>
      </c>
      <c r="K307" s="49" t="s">
        <v>23</v>
      </c>
      <c r="L307" s="11" t="s">
        <v>11</v>
      </c>
      <c r="M307" s="11" t="s">
        <v>12</v>
      </c>
    </row>
    <row r="308" spans="1:14" s="12" customFormat="1" ht="11.25" customHeight="1">
      <c r="A308" s="13" t="s">
        <v>0</v>
      </c>
      <c r="B308" s="16"/>
      <c r="C308" s="25"/>
      <c r="D308" s="26"/>
      <c r="E308" s="27">
        <f aca="true" t="shared" si="75" ref="E308:E314">IF(COUNT(C308:D308)=2,ABS(D308-C308),0)</f>
        <v>0</v>
      </c>
      <c r="F308" s="28"/>
      <c r="G308" s="26"/>
      <c r="H308" s="27">
        <f aca="true" t="shared" si="76" ref="H308:H314">IF(COUNT(F308:G308)=2,ABS(G308-F308),0)</f>
        <v>0</v>
      </c>
      <c r="I308" s="79"/>
      <c r="J308" s="29">
        <f>IF(I308=0,MIN(M308,L305),MIN(M308,I308))</f>
        <v>0</v>
      </c>
      <c r="K308" s="30">
        <f>IF(I308=0,MAX(M308-L305,0),MAX(M308-I308,0))</f>
        <v>0</v>
      </c>
      <c r="L308" s="27">
        <f aca="true" t="shared" si="77" ref="L308:L314">E308+H308</f>
        <v>0</v>
      </c>
      <c r="M308" s="27">
        <f>IF((COUNT(C308:D308,F308:G308)=4),(G308-C308-(MAX(TIME(F305,0,0),F308-D308))),E308+H308)</f>
        <v>0</v>
      </c>
      <c r="N308" s="23"/>
    </row>
    <row r="309" spans="1:14" s="12" customFormat="1" ht="11.25" customHeight="1">
      <c r="A309" s="14" t="s">
        <v>1</v>
      </c>
      <c r="B309" s="16"/>
      <c r="C309" s="31"/>
      <c r="D309" s="32"/>
      <c r="E309" s="27">
        <f t="shared" si="75"/>
        <v>0</v>
      </c>
      <c r="F309" s="28"/>
      <c r="G309" s="32"/>
      <c r="H309" s="27">
        <f t="shared" si="76"/>
        <v>0</v>
      </c>
      <c r="I309" s="79"/>
      <c r="J309" s="29">
        <f>IF(I309=0,MIN(M309,L305),MIN(M309,I309))</f>
        <v>0</v>
      </c>
      <c r="K309" s="30">
        <f>IF(I309=0,MAX(M309-L305,0),MAX(M309-I309,0))</f>
        <v>0</v>
      </c>
      <c r="L309" s="27">
        <f t="shared" si="77"/>
        <v>0</v>
      </c>
      <c r="M309" s="27">
        <f>IF((COUNT(C309:D309,F309:G309)=4),(G309-C309-(MAX(TIME(F305,0,0),F309-D309))),E309+H309)</f>
        <v>0</v>
      </c>
      <c r="N309" s="23"/>
    </row>
    <row r="310" spans="1:13" s="12" customFormat="1" ht="11.25" customHeight="1">
      <c r="A310" s="14" t="s">
        <v>2</v>
      </c>
      <c r="B310" s="16"/>
      <c r="C310" s="31"/>
      <c r="D310" s="32"/>
      <c r="E310" s="27">
        <f t="shared" si="75"/>
        <v>0</v>
      </c>
      <c r="F310" s="28"/>
      <c r="G310" s="32"/>
      <c r="H310" s="27">
        <f t="shared" si="76"/>
        <v>0</v>
      </c>
      <c r="I310" s="79"/>
      <c r="J310" s="29">
        <f>IF(I310=0,MIN(M310,L305),MIN(M310,I310))</f>
        <v>0</v>
      </c>
      <c r="K310" s="30">
        <f>IF(I310=0,MAX(M310-L305,0),MAX(M310-I310,0))</f>
        <v>0</v>
      </c>
      <c r="L310" s="27">
        <f t="shared" si="77"/>
        <v>0</v>
      </c>
      <c r="M310" s="27">
        <f>IF((COUNT(C310:D310,F310:G310)=4),(G310-C310-(MAX(TIME(F305,0,0),F310-D310))),E310+H310)</f>
        <v>0</v>
      </c>
    </row>
    <row r="311" spans="1:13" s="12" customFormat="1" ht="11.25" customHeight="1">
      <c r="A311" s="14" t="s">
        <v>3</v>
      </c>
      <c r="B311" s="16"/>
      <c r="C311" s="31"/>
      <c r="D311" s="32"/>
      <c r="E311" s="27">
        <f t="shared" si="75"/>
        <v>0</v>
      </c>
      <c r="F311" s="28"/>
      <c r="G311" s="32"/>
      <c r="H311" s="27">
        <f t="shared" si="76"/>
        <v>0</v>
      </c>
      <c r="I311" s="79"/>
      <c r="J311" s="29">
        <f>IF(I311=0,MIN(M311,L305),MIN(M311,I311))</f>
        <v>0</v>
      </c>
      <c r="K311" s="30">
        <f>IF(I311=0,MAX(M311-L305,0),MAX(M311-I311,0))</f>
        <v>0</v>
      </c>
      <c r="L311" s="27">
        <f t="shared" si="77"/>
        <v>0</v>
      </c>
      <c r="M311" s="27">
        <f>IF((COUNT(C311:D311,F311:G311)=4),(G311-C311-(MAX(TIME(F305,0,0),F311-D311))),E311+H311)</f>
        <v>0</v>
      </c>
    </row>
    <row r="312" spans="1:14" s="12" customFormat="1" ht="11.25" customHeight="1" thickBot="1">
      <c r="A312" s="15" t="s">
        <v>4</v>
      </c>
      <c r="B312" s="16"/>
      <c r="C312" s="31"/>
      <c r="D312" s="32"/>
      <c r="E312" s="33">
        <f t="shared" si="75"/>
        <v>0</v>
      </c>
      <c r="F312" s="28"/>
      <c r="G312" s="32"/>
      <c r="H312" s="33">
        <f t="shared" si="76"/>
        <v>0</v>
      </c>
      <c r="I312" s="80"/>
      <c r="J312" s="29">
        <f>IF(I312=0,MIN(M312,L305),MIN(M312,I312))</f>
        <v>0</v>
      </c>
      <c r="K312" s="30">
        <f>IF(I312=0,MAX(M312-L305,0),MAX(M312-I312,0))</f>
        <v>0</v>
      </c>
      <c r="L312" s="33">
        <f t="shared" si="77"/>
        <v>0</v>
      </c>
      <c r="M312" s="27">
        <f>IF((COUNT(C312:D312,F312:G312)=4),(G312-C312-(MAX(TIME(F305,0,0),F312-D312))),E312+H312)</f>
        <v>0</v>
      </c>
      <c r="N312" s="24"/>
    </row>
    <row r="313" spans="1:13" s="12" customFormat="1" ht="11.25" customHeight="1">
      <c r="A313" s="43" t="s">
        <v>5</v>
      </c>
      <c r="B313" s="54"/>
      <c r="C313" s="44"/>
      <c r="D313" s="45"/>
      <c r="E313" s="46">
        <f t="shared" si="75"/>
        <v>0</v>
      </c>
      <c r="F313" s="44"/>
      <c r="G313" s="45"/>
      <c r="H313" s="46">
        <f t="shared" si="76"/>
        <v>0</v>
      </c>
      <c r="I313" s="81"/>
      <c r="J313" s="29">
        <f>IF(I313=0,MIN(M313,L305),MIN(M313,I313))</f>
        <v>0</v>
      </c>
      <c r="K313" s="30">
        <f>IF(I313=0,MAX(M313-L305,0),MAX(M313-I313,0))</f>
        <v>0</v>
      </c>
      <c r="L313" s="46">
        <f t="shared" si="77"/>
        <v>0</v>
      </c>
      <c r="M313" s="27">
        <f>IF((COUNT(C313:D313,F313:G313)=4),(G313-C313-(MAX(TIME(F305,0,0),F313-D313))),E313+H313)</f>
        <v>0</v>
      </c>
    </row>
    <row r="314" spans="1:14" s="12" customFormat="1" ht="11.25" customHeight="1" thickBot="1">
      <c r="A314" s="15" t="s">
        <v>6</v>
      </c>
      <c r="B314" s="16"/>
      <c r="C314" s="31"/>
      <c r="D314" s="32"/>
      <c r="E314" s="27">
        <f t="shared" si="75"/>
        <v>0</v>
      </c>
      <c r="F314" s="28"/>
      <c r="G314" s="32"/>
      <c r="H314" s="27">
        <f t="shared" si="76"/>
        <v>0</v>
      </c>
      <c r="I314" s="79"/>
      <c r="J314" s="29">
        <f>IF(I314=0,MIN(M314,L305),MIN(M314,I314))</f>
        <v>0</v>
      </c>
      <c r="K314" s="30">
        <f>IF(I314=0,MAX(M314-L305,0),MAX(M314-I314,0))</f>
        <v>0</v>
      </c>
      <c r="L314" s="33">
        <f t="shared" si="77"/>
        <v>0</v>
      </c>
      <c r="M314" s="27">
        <f>IF((COUNT(C314:D314,F314:G314)=4),(G314-C314-(MAX(TIME(F305,0,0),F314-D314))),E314+H314)</f>
        <v>0</v>
      </c>
      <c r="N314" s="17"/>
    </row>
    <row r="315" spans="1:13" s="12" customFormat="1" ht="12.75" customHeight="1" thickBot="1">
      <c r="A315" s="127" t="s">
        <v>15</v>
      </c>
      <c r="B315" s="128"/>
      <c r="C315" s="34"/>
      <c r="D315" s="35"/>
      <c r="E315" s="35"/>
      <c r="F315" s="35"/>
      <c r="G315" s="35"/>
      <c r="H315" s="36"/>
      <c r="I315" s="35"/>
      <c r="J315" s="37">
        <f>MAX(M315-K315,0)</f>
        <v>0</v>
      </c>
      <c r="K315" s="38">
        <f>MAX(M315-(L305*COUNT(B308:B312)),0)</f>
        <v>0</v>
      </c>
      <c r="L315" s="50">
        <f>SUM(L308:L314)</f>
        <v>0</v>
      </c>
      <c r="M315" s="39">
        <f>SUM(M308:M314)</f>
        <v>0</v>
      </c>
    </row>
    <row r="316" ht="9.75" customHeight="1" thickBot="1"/>
    <row r="317" spans="1:13" s="6" customFormat="1" ht="15" customHeight="1" thickBot="1">
      <c r="A317" s="21" t="s">
        <v>48</v>
      </c>
      <c r="B317" s="22"/>
      <c r="C317" s="22"/>
      <c r="D317" s="55" t="s">
        <v>108</v>
      </c>
      <c r="E317" s="55"/>
      <c r="F317" s="22">
        <v>1</v>
      </c>
      <c r="G317" s="22"/>
      <c r="H317" s="22"/>
      <c r="I317" s="22"/>
      <c r="J317" s="22"/>
      <c r="K317" s="55" t="s">
        <v>24</v>
      </c>
      <c r="L317" s="57">
        <v>0.325</v>
      </c>
      <c r="M317" s="56">
        <f>L317*(COUNT(B320:B324))</f>
        <v>0</v>
      </c>
    </row>
    <row r="318" spans="1:13" s="6" customFormat="1" ht="13.5" customHeight="1" thickBot="1">
      <c r="A318" s="7"/>
      <c r="B318" s="8"/>
      <c r="C318" s="129" t="s">
        <v>9</v>
      </c>
      <c r="D318" s="130"/>
      <c r="E318" s="131"/>
      <c r="F318" s="129" t="s">
        <v>10</v>
      </c>
      <c r="G318" s="130"/>
      <c r="H318" s="131"/>
      <c r="I318" s="72"/>
      <c r="J318" s="129" t="s">
        <v>14</v>
      </c>
      <c r="K318" s="130"/>
      <c r="L318" s="131"/>
      <c r="M318" s="52"/>
    </row>
    <row r="319" spans="1:13" s="12" customFormat="1" ht="13.5" customHeight="1" thickBot="1">
      <c r="A319" s="9" t="s">
        <v>17</v>
      </c>
      <c r="B319" s="10" t="s">
        <v>22</v>
      </c>
      <c r="C319" s="9" t="s">
        <v>7</v>
      </c>
      <c r="D319" s="10" t="s">
        <v>8</v>
      </c>
      <c r="E319" s="11" t="s">
        <v>11</v>
      </c>
      <c r="F319" s="9" t="s">
        <v>7</v>
      </c>
      <c r="G319" s="10" t="s">
        <v>8</v>
      </c>
      <c r="H319" s="11" t="s">
        <v>11</v>
      </c>
      <c r="I319" s="9" t="s">
        <v>95</v>
      </c>
      <c r="J319" s="9" t="s">
        <v>13</v>
      </c>
      <c r="K319" s="49" t="s">
        <v>23</v>
      </c>
      <c r="L319" s="11" t="s">
        <v>11</v>
      </c>
      <c r="M319" s="11" t="s">
        <v>12</v>
      </c>
    </row>
    <row r="320" spans="1:14" s="12" customFormat="1" ht="11.25" customHeight="1">
      <c r="A320" s="13" t="s">
        <v>0</v>
      </c>
      <c r="B320" s="16"/>
      <c r="C320" s="31"/>
      <c r="D320" s="32"/>
      <c r="E320" s="27">
        <f aca="true" t="shared" si="78" ref="E320:E326">IF(COUNT(C320:D320)=2,ABS(D320-C320),0)</f>
        <v>0</v>
      </c>
      <c r="F320" s="28"/>
      <c r="G320" s="32"/>
      <c r="H320" s="27">
        <f aca="true" t="shared" si="79" ref="H320:H326">IF(COUNT(F320:G320)=2,ABS(G320-F320),0)</f>
        <v>0</v>
      </c>
      <c r="I320" s="79"/>
      <c r="J320" s="29">
        <f>IF(I320=0,MIN(M320,L317),MIN(M320,I320))</f>
        <v>0</v>
      </c>
      <c r="K320" s="30">
        <f>IF(I320=0,MAX(M320-L317,0),MAX(M320-I320,0))</f>
        <v>0</v>
      </c>
      <c r="L320" s="27">
        <f aca="true" t="shared" si="80" ref="L320:L326">E320+H320</f>
        <v>0</v>
      </c>
      <c r="M320" s="27">
        <f>IF((COUNT(C320:D320,F320:G320)=4),(G320-C320-(MAX(TIME(F317,0,0),F320-D320))),E320+H320)</f>
        <v>0</v>
      </c>
      <c r="N320" s="23"/>
    </row>
    <row r="321" spans="1:14" s="12" customFormat="1" ht="11.25" customHeight="1">
      <c r="A321" s="14" t="s">
        <v>1</v>
      </c>
      <c r="B321" s="16"/>
      <c r="C321" s="31"/>
      <c r="D321" s="32"/>
      <c r="E321" s="27">
        <f t="shared" si="78"/>
        <v>0</v>
      </c>
      <c r="F321" s="28"/>
      <c r="G321" s="32"/>
      <c r="H321" s="27">
        <f t="shared" si="79"/>
        <v>0</v>
      </c>
      <c r="I321" s="79"/>
      <c r="J321" s="29">
        <f>IF(I321=0,MIN(M321,L317),MIN(M321,I321))</f>
        <v>0</v>
      </c>
      <c r="K321" s="30">
        <f>IF(I321=0,MAX(M321-L317,0),MAX(M321-I321,0))</f>
        <v>0</v>
      </c>
      <c r="L321" s="27">
        <f t="shared" si="80"/>
        <v>0</v>
      </c>
      <c r="M321" s="27">
        <f>IF((COUNT(C321:D321,F321:G321)=4),(G321-C321-(MAX(TIME(F317,0,0),F321-D321))),E321+H321)</f>
        <v>0</v>
      </c>
      <c r="N321" s="23"/>
    </row>
    <row r="322" spans="1:13" s="12" customFormat="1" ht="11.25" customHeight="1">
      <c r="A322" s="14" t="s">
        <v>2</v>
      </c>
      <c r="B322" s="16"/>
      <c r="C322" s="31"/>
      <c r="D322" s="32"/>
      <c r="E322" s="27">
        <f t="shared" si="78"/>
        <v>0</v>
      </c>
      <c r="F322" s="28"/>
      <c r="G322" s="32"/>
      <c r="H322" s="27">
        <f t="shared" si="79"/>
        <v>0</v>
      </c>
      <c r="I322" s="79"/>
      <c r="J322" s="29">
        <f>IF(I322=0,MIN(M322,L317),MIN(M322,I322))</f>
        <v>0</v>
      </c>
      <c r="K322" s="30">
        <f>IF(I322=0,MAX(M322-L317,0),MAX(M322-I322,0))</f>
        <v>0</v>
      </c>
      <c r="L322" s="27">
        <f t="shared" si="80"/>
        <v>0</v>
      </c>
      <c r="M322" s="27">
        <f>IF((COUNT(C322:D322,F322:G322)=4),(G322-C322-(MAX(TIME(F317,0,0),F322-D322))),E322+H322)</f>
        <v>0</v>
      </c>
    </row>
    <row r="323" spans="1:13" s="12" customFormat="1" ht="11.25" customHeight="1">
      <c r="A323" s="14" t="s">
        <v>3</v>
      </c>
      <c r="B323" s="16"/>
      <c r="C323" s="31"/>
      <c r="D323" s="32"/>
      <c r="E323" s="27">
        <f t="shared" si="78"/>
        <v>0</v>
      </c>
      <c r="F323" s="28"/>
      <c r="G323" s="32"/>
      <c r="H323" s="27">
        <f t="shared" si="79"/>
        <v>0</v>
      </c>
      <c r="I323" s="79"/>
      <c r="J323" s="29">
        <f>IF(I323=0,MIN(M323,L317),MIN(M323,I323))</f>
        <v>0</v>
      </c>
      <c r="K323" s="30">
        <f>IF(I323=0,MAX(M323-L317,0),MAX(M323-I323,0))</f>
        <v>0</v>
      </c>
      <c r="L323" s="27">
        <f t="shared" si="80"/>
        <v>0</v>
      </c>
      <c r="M323" s="27">
        <f>IF((COUNT(C323:D323,F323:G323)=4),(G323-C323-(MAX(TIME(F317,0,0),F323-D323))),E323+H323)</f>
        <v>0</v>
      </c>
    </row>
    <row r="324" spans="1:14" s="12" customFormat="1" ht="11.25" customHeight="1" thickBot="1">
      <c r="A324" s="15" t="s">
        <v>4</v>
      </c>
      <c r="B324" s="16"/>
      <c r="C324" s="40"/>
      <c r="D324" s="41"/>
      <c r="E324" s="33">
        <f t="shared" si="78"/>
        <v>0</v>
      </c>
      <c r="F324" s="42"/>
      <c r="G324" s="41"/>
      <c r="H324" s="33">
        <f t="shared" si="79"/>
        <v>0</v>
      </c>
      <c r="I324" s="80"/>
      <c r="J324" s="29">
        <f>IF(I324=0,MIN(M324,L317),MIN(M324,I324))</f>
        <v>0</v>
      </c>
      <c r="K324" s="30">
        <f>IF(I324=0,MAX(M324-L317,0),MAX(M324-I324,0))</f>
        <v>0</v>
      </c>
      <c r="L324" s="33">
        <f t="shared" si="80"/>
        <v>0</v>
      </c>
      <c r="M324" s="27">
        <f>IF((COUNT(C324:D324,F324:G324)=4),(G324-C324-(MAX(TIME(F317,0,0),F324-D324))),E324+H324)</f>
        <v>0</v>
      </c>
      <c r="N324" s="24"/>
    </row>
    <row r="325" spans="1:13" s="12" customFormat="1" ht="11.25" customHeight="1">
      <c r="A325" s="43" t="s">
        <v>5</v>
      </c>
      <c r="B325" s="54"/>
      <c r="C325" s="44"/>
      <c r="D325" s="45"/>
      <c r="E325" s="46">
        <f t="shared" si="78"/>
        <v>0</v>
      </c>
      <c r="F325" s="44"/>
      <c r="G325" s="45"/>
      <c r="H325" s="46">
        <f t="shared" si="79"/>
        <v>0</v>
      </c>
      <c r="I325" s="81"/>
      <c r="J325" s="29">
        <f>IF(I325=0,MIN(M325,L317),MIN(M325,I325))</f>
        <v>0</v>
      </c>
      <c r="K325" s="30">
        <f>IF(I325=0,MAX(M325-L317,0),MAX(M325-I325,0))</f>
        <v>0</v>
      </c>
      <c r="L325" s="46">
        <f t="shared" si="80"/>
        <v>0</v>
      </c>
      <c r="M325" s="27">
        <f>IF((COUNT(C325:D325,F325:G325)=4),(G325-C325-(MAX(TIME(F317,0,0),F325-D325))),E325+H325)</f>
        <v>0</v>
      </c>
    </row>
    <row r="326" spans="1:14" s="12" customFormat="1" ht="11.25" customHeight="1" thickBot="1">
      <c r="A326" s="15" t="s">
        <v>6</v>
      </c>
      <c r="B326" s="16"/>
      <c r="C326" s="31"/>
      <c r="D326" s="32"/>
      <c r="E326" s="27">
        <f t="shared" si="78"/>
        <v>0</v>
      </c>
      <c r="F326" s="28"/>
      <c r="G326" s="32"/>
      <c r="H326" s="27">
        <f t="shared" si="79"/>
        <v>0</v>
      </c>
      <c r="I326" s="79"/>
      <c r="J326" s="29">
        <f>IF(I326=0,MIN(M326,L317),MIN(M326,I326))</f>
        <v>0</v>
      </c>
      <c r="K326" s="30">
        <f>IF(I326=0,MAX(M326-L317,0),MAX(M326-I326,0))</f>
        <v>0</v>
      </c>
      <c r="L326" s="33">
        <f t="shared" si="80"/>
        <v>0</v>
      </c>
      <c r="M326" s="27">
        <f>IF((COUNT(C326:D326,F326:G326)=4),(G326-C326-(MAX(TIME(F317,0,0),F326-D326))),E326+H326)</f>
        <v>0</v>
      </c>
      <c r="N326" s="17"/>
    </row>
    <row r="327" spans="1:13" s="12" customFormat="1" ht="12.75" customHeight="1" thickBot="1">
      <c r="A327" s="127" t="s">
        <v>15</v>
      </c>
      <c r="B327" s="128"/>
      <c r="C327" s="34"/>
      <c r="D327" s="35"/>
      <c r="E327" s="35"/>
      <c r="F327" s="35"/>
      <c r="G327" s="35"/>
      <c r="H327" s="36"/>
      <c r="I327" s="35"/>
      <c r="J327" s="37">
        <f>MAX(M327-K327,0)</f>
        <v>0</v>
      </c>
      <c r="K327" s="38">
        <f>MAX(M327-(L317*COUNT(B320:B324)),0)</f>
        <v>0</v>
      </c>
      <c r="L327" s="50">
        <f>SUM(L320:L326)</f>
        <v>0</v>
      </c>
      <c r="M327" s="39">
        <f>SUM(M320:M326)</f>
        <v>0</v>
      </c>
    </row>
    <row r="328" ht="9.75" customHeight="1" thickBot="1"/>
    <row r="329" spans="1:13" s="6" customFormat="1" ht="15" customHeight="1" thickBot="1">
      <c r="A329" s="21" t="s">
        <v>49</v>
      </c>
      <c r="B329" s="22"/>
      <c r="C329" s="22"/>
      <c r="D329" s="55" t="s">
        <v>108</v>
      </c>
      <c r="E329" s="55"/>
      <c r="F329" s="22">
        <v>1</v>
      </c>
      <c r="G329" s="22"/>
      <c r="H329" s="22"/>
      <c r="I329" s="22"/>
      <c r="J329" s="22"/>
      <c r="K329" s="55" t="s">
        <v>24</v>
      </c>
      <c r="L329" s="57">
        <v>0.325</v>
      </c>
      <c r="M329" s="56">
        <f>L329*(COUNT(B332:B336))</f>
        <v>0</v>
      </c>
    </row>
    <row r="330" spans="1:13" s="6" customFormat="1" ht="13.5" customHeight="1" thickBot="1">
      <c r="A330" s="7"/>
      <c r="B330" s="8"/>
      <c r="C330" s="129" t="s">
        <v>9</v>
      </c>
      <c r="D330" s="130"/>
      <c r="E330" s="131"/>
      <c r="F330" s="129" t="s">
        <v>10</v>
      </c>
      <c r="G330" s="130"/>
      <c r="H330" s="131"/>
      <c r="I330" s="72"/>
      <c r="J330" s="129" t="s">
        <v>14</v>
      </c>
      <c r="K330" s="130"/>
      <c r="L330" s="131"/>
      <c r="M330" s="52"/>
    </row>
    <row r="331" spans="1:13" s="12" customFormat="1" ht="13.5" customHeight="1" thickBot="1">
      <c r="A331" s="9" t="s">
        <v>17</v>
      </c>
      <c r="B331" s="10" t="s">
        <v>22</v>
      </c>
      <c r="C331" s="9" t="s">
        <v>7</v>
      </c>
      <c r="D331" s="10" t="s">
        <v>8</v>
      </c>
      <c r="E331" s="11" t="s">
        <v>11</v>
      </c>
      <c r="F331" s="9" t="s">
        <v>7</v>
      </c>
      <c r="G331" s="10" t="s">
        <v>8</v>
      </c>
      <c r="H331" s="11" t="s">
        <v>11</v>
      </c>
      <c r="I331" s="9" t="s">
        <v>95</v>
      </c>
      <c r="J331" s="9" t="s">
        <v>13</v>
      </c>
      <c r="K331" s="49" t="s">
        <v>23</v>
      </c>
      <c r="L331" s="11" t="s">
        <v>11</v>
      </c>
      <c r="M331" s="11" t="s">
        <v>12</v>
      </c>
    </row>
    <row r="332" spans="1:14" s="12" customFormat="1" ht="11.25" customHeight="1">
      <c r="A332" s="13" t="s">
        <v>0</v>
      </c>
      <c r="B332" s="16"/>
      <c r="C332" s="25"/>
      <c r="D332" s="26"/>
      <c r="E332" s="27">
        <f aca="true" t="shared" si="81" ref="E332:E338">IF(COUNT(C332:D332)=2,ABS(D332-C332),0)</f>
        <v>0</v>
      </c>
      <c r="F332" s="28"/>
      <c r="G332" s="26"/>
      <c r="H332" s="27">
        <f aca="true" t="shared" si="82" ref="H332:H338">IF(COUNT(F332:G332)=2,ABS(G332-F332),0)</f>
        <v>0</v>
      </c>
      <c r="I332" s="79"/>
      <c r="J332" s="29">
        <f>IF(I332=0,MIN(M332,L329),MIN(M332,I332))</f>
        <v>0</v>
      </c>
      <c r="K332" s="30">
        <f>IF(I332=0,MAX(M332-L329,0),MAX(M332-I332,0))</f>
        <v>0</v>
      </c>
      <c r="L332" s="27">
        <f aca="true" t="shared" si="83" ref="L332:L338">E332+H332</f>
        <v>0</v>
      </c>
      <c r="M332" s="27">
        <f>IF((COUNT(C332:D332,F332:G332)=4),(G332-C332-(MAX(TIME(F329,0,0),F332-D332))),E332+H332)</f>
        <v>0</v>
      </c>
      <c r="N332" s="23"/>
    </row>
    <row r="333" spans="1:14" s="12" customFormat="1" ht="11.25" customHeight="1">
      <c r="A333" s="14" t="s">
        <v>1</v>
      </c>
      <c r="B333" s="16"/>
      <c r="C333" s="31"/>
      <c r="D333" s="32"/>
      <c r="E333" s="27">
        <f t="shared" si="81"/>
        <v>0</v>
      </c>
      <c r="F333" s="28"/>
      <c r="G333" s="32"/>
      <c r="H333" s="27">
        <f t="shared" si="82"/>
        <v>0</v>
      </c>
      <c r="I333" s="79"/>
      <c r="J333" s="29">
        <f>IF(I333=0,MIN(M333,L329),MIN(M333,I333))</f>
        <v>0</v>
      </c>
      <c r="K333" s="30">
        <f>IF(I333=0,MAX(M333-L329,0),MAX(M333-I333,0))</f>
        <v>0</v>
      </c>
      <c r="L333" s="27">
        <f t="shared" si="83"/>
        <v>0</v>
      </c>
      <c r="M333" s="27">
        <f>IF((COUNT(C333:D333,F333:G333)=4),(G333-C333-(MAX(TIME(F329,0,0),F333-D333))),E333+H333)</f>
        <v>0</v>
      </c>
      <c r="N333" s="23"/>
    </row>
    <row r="334" spans="1:13" s="12" customFormat="1" ht="11.25" customHeight="1">
      <c r="A334" s="14" t="s">
        <v>2</v>
      </c>
      <c r="B334" s="16"/>
      <c r="C334" s="31"/>
      <c r="D334" s="32"/>
      <c r="E334" s="27">
        <f t="shared" si="81"/>
        <v>0</v>
      </c>
      <c r="F334" s="28"/>
      <c r="G334" s="32"/>
      <c r="H334" s="27">
        <f t="shared" si="82"/>
        <v>0</v>
      </c>
      <c r="I334" s="79"/>
      <c r="J334" s="29">
        <f>IF(I334=0,MIN(M334,L329),MIN(M334,I334))</f>
        <v>0</v>
      </c>
      <c r="K334" s="30">
        <f>IF(I334=0,MAX(M334-L329,0),MAX(M334-I334,0))</f>
        <v>0</v>
      </c>
      <c r="L334" s="27">
        <f t="shared" si="83"/>
        <v>0</v>
      </c>
      <c r="M334" s="27">
        <f>IF((COUNT(C334:D334,F334:G334)=4),(G334-C334-(MAX(TIME(F329,0,0),F334-D334))),E334+H334)</f>
        <v>0</v>
      </c>
    </row>
    <row r="335" spans="1:13" s="12" customFormat="1" ht="11.25" customHeight="1">
      <c r="A335" s="14" t="s">
        <v>3</v>
      </c>
      <c r="B335" s="16"/>
      <c r="C335" s="31"/>
      <c r="D335" s="32"/>
      <c r="E335" s="27">
        <f t="shared" si="81"/>
        <v>0</v>
      </c>
      <c r="F335" s="28"/>
      <c r="G335" s="32"/>
      <c r="H335" s="27">
        <f t="shared" si="82"/>
        <v>0</v>
      </c>
      <c r="I335" s="79"/>
      <c r="J335" s="29">
        <f>IF(I335=0,MIN(M335,L329),MIN(M335,I335))</f>
        <v>0</v>
      </c>
      <c r="K335" s="30">
        <f>IF(I335=0,MAX(M335-L329,0),MAX(M335-I335,0))</f>
        <v>0</v>
      </c>
      <c r="L335" s="27">
        <f t="shared" si="83"/>
        <v>0</v>
      </c>
      <c r="M335" s="27">
        <f>IF((COUNT(C335:D335,F335:G335)=4),(G335-C335-(MAX(TIME(F329,0,0),F335-D335))),E335+H335)</f>
        <v>0</v>
      </c>
    </row>
    <row r="336" spans="1:14" s="12" customFormat="1" ht="11.25" customHeight="1" thickBot="1">
      <c r="A336" s="15" t="s">
        <v>4</v>
      </c>
      <c r="B336" s="16"/>
      <c r="C336" s="40"/>
      <c r="D336" s="41"/>
      <c r="E336" s="33">
        <f t="shared" si="81"/>
        <v>0</v>
      </c>
      <c r="F336" s="42"/>
      <c r="G336" s="41"/>
      <c r="H336" s="33">
        <f t="shared" si="82"/>
        <v>0</v>
      </c>
      <c r="I336" s="80"/>
      <c r="J336" s="29">
        <f>IF(I336=0,MIN(M336,L329),MIN(M336,I336))</f>
        <v>0</v>
      </c>
      <c r="K336" s="30">
        <f>IF(I336=0,MAX(M336-L329,0),MAX(M336-I336,0))</f>
        <v>0</v>
      </c>
      <c r="L336" s="33">
        <f t="shared" si="83"/>
        <v>0</v>
      </c>
      <c r="M336" s="27">
        <f>IF((COUNT(C336:D336,F336:G336)=4),(G336-C336-(MAX(TIME(F329,0,0),F336-D336))),E336+H336)</f>
        <v>0</v>
      </c>
      <c r="N336" s="24"/>
    </row>
    <row r="337" spans="1:13" s="12" customFormat="1" ht="11.25" customHeight="1">
      <c r="A337" s="43" t="s">
        <v>5</v>
      </c>
      <c r="B337" s="54"/>
      <c r="C337" s="44"/>
      <c r="D337" s="45"/>
      <c r="E337" s="46">
        <f t="shared" si="81"/>
        <v>0</v>
      </c>
      <c r="F337" s="44"/>
      <c r="G337" s="45"/>
      <c r="H337" s="46">
        <f t="shared" si="82"/>
        <v>0</v>
      </c>
      <c r="I337" s="81"/>
      <c r="J337" s="29">
        <f>IF(I337=0,MIN(M337,L329),MIN(M337,I337))</f>
        <v>0</v>
      </c>
      <c r="K337" s="30">
        <f>IF(I337=0,MAX(M337-L329,0),MAX(M337-I337,0))</f>
        <v>0</v>
      </c>
      <c r="L337" s="46">
        <f t="shared" si="83"/>
        <v>0</v>
      </c>
      <c r="M337" s="27">
        <f>IF((COUNT(C337:D337,F337:G337)=4),(G337-C337-(MAX(TIME(F329,0,0),F337-D337))),E337+H337)</f>
        <v>0</v>
      </c>
    </row>
    <row r="338" spans="1:14" s="12" customFormat="1" ht="11.25" customHeight="1" thickBot="1">
      <c r="A338" s="15" t="s">
        <v>6</v>
      </c>
      <c r="B338" s="16"/>
      <c r="C338" s="31"/>
      <c r="D338" s="32"/>
      <c r="E338" s="27">
        <f t="shared" si="81"/>
        <v>0</v>
      </c>
      <c r="F338" s="28"/>
      <c r="G338" s="32"/>
      <c r="H338" s="27">
        <f t="shared" si="82"/>
        <v>0</v>
      </c>
      <c r="I338" s="79"/>
      <c r="J338" s="29">
        <f>IF(I338=0,MIN(M338,L329),MIN(M338,I338))</f>
        <v>0</v>
      </c>
      <c r="K338" s="30">
        <f>IF(I338=0,MAX(M338-L329,0),MAX(M338-I338,0))</f>
        <v>0</v>
      </c>
      <c r="L338" s="33">
        <f t="shared" si="83"/>
        <v>0</v>
      </c>
      <c r="M338" s="27">
        <f>IF((COUNT(C338:D338,F338:G338)=4),(G338-C338-(MAX(TIME(F329,0,0),F338-D338))),E338+H338)</f>
        <v>0</v>
      </c>
      <c r="N338" s="17"/>
    </row>
    <row r="339" spans="1:13" s="12" customFormat="1" ht="12.75" customHeight="1" thickBot="1">
      <c r="A339" s="127" t="s">
        <v>15</v>
      </c>
      <c r="B339" s="128"/>
      <c r="C339" s="34"/>
      <c r="D339" s="35"/>
      <c r="E339" s="35"/>
      <c r="F339" s="35"/>
      <c r="G339" s="35"/>
      <c r="H339" s="36"/>
      <c r="I339" s="35"/>
      <c r="J339" s="37">
        <f>MAX(M339-K339,0)</f>
        <v>0</v>
      </c>
      <c r="K339" s="38">
        <f>MAX(M339-(L329*COUNT(B332:B336)),0)</f>
        <v>0</v>
      </c>
      <c r="L339" s="50">
        <f>SUM(L332:L338)</f>
        <v>0</v>
      </c>
      <c r="M339" s="39">
        <f>SUM(M332:M338)</f>
        <v>0</v>
      </c>
    </row>
    <row r="340" ht="9.75" customHeight="1" thickBot="1"/>
    <row r="341" spans="1:13" s="6" customFormat="1" ht="15" customHeight="1" thickBot="1">
      <c r="A341" s="21" t="s">
        <v>50</v>
      </c>
      <c r="B341" s="22"/>
      <c r="C341" s="22"/>
      <c r="D341" s="55" t="s">
        <v>108</v>
      </c>
      <c r="E341" s="55"/>
      <c r="F341" s="22">
        <v>1</v>
      </c>
      <c r="G341" s="22"/>
      <c r="H341" s="22"/>
      <c r="I341" s="22"/>
      <c r="J341" s="22"/>
      <c r="K341" s="55" t="s">
        <v>24</v>
      </c>
      <c r="L341" s="57">
        <v>0.325</v>
      </c>
      <c r="M341" s="56">
        <f>L341*(COUNT(B344:B348))</f>
        <v>0</v>
      </c>
    </row>
    <row r="342" spans="1:13" s="6" customFormat="1" ht="13.5" customHeight="1" thickBot="1">
      <c r="A342" s="7"/>
      <c r="B342" s="8"/>
      <c r="C342" s="129" t="s">
        <v>9</v>
      </c>
      <c r="D342" s="130"/>
      <c r="E342" s="131"/>
      <c r="F342" s="129" t="s">
        <v>10</v>
      </c>
      <c r="G342" s="130"/>
      <c r="H342" s="131"/>
      <c r="I342" s="72"/>
      <c r="J342" s="129" t="s">
        <v>14</v>
      </c>
      <c r="K342" s="130"/>
      <c r="L342" s="131"/>
      <c r="M342" s="52"/>
    </row>
    <row r="343" spans="1:13" s="12" customFormat="1" ht="13.5" customHeight="1" thickBot="1">
      <c r="A343" s="9" t="s">
        <v>17</v>
      </c>
      <c r="B343" s="10" t="s">
        <v>22</v>
      </c>
      <c r="C343" s="9" t="s">
        <v>7</v>
      </c>
      <c r="D343" s="10" t="s">
        <v>8</v>
      </c>
      <c r="E343" s="11" t="s">
        <v>11</v>
      </c>
      <c r="F343" s="9" t="s">
        <v>7</v>
      </c>
      <c r="G343" s="10" t="s">
        <v>8</v>
      </c>
      <c r="H343" s="11" t="s">
        <v>11</v>
      </c>
      <c r="I343" s="9" t="s">
        <v>95</v>
      </c>
      <c r="J343" s="9" t="s">
        <v>13</v>
      </c>
      <c r="K343" s="49" t="s">
        <v>23</v>
      </c>
      <c r="L343" s="11" t="s">
        <v>11</v>
      </c>
      <c r="M343" s="11" t="s">
        <v>12</v>
      </c>
    </row>
    <row r="344" spans="1:14" s="12" customFormat="1" ht="11.25" customHeight="1">
      <c r="A344" s="13" t="s">
        <v>0</v>
      </c>
      <c r="B344" s="16"/>
      <c r="C344" s="25"/>
      <c r="D344" s="26"/>
      <c r="E344" s="27">
        <f aca="true" t="shared" si="84" ref="E344:E350">IF(COUNT(C344:D344)=2,ABS(D344-C344),0)</f>
        <v>0</v>
      </c>
      <c r="F344" s="28"/>
      <c r="G344" s="26"/>
      <c r="H344" s="27">
        <f aca="true" t="shared" si="85" ref="H344:H350">IF(COUNT(F344:G344)=2,ABS(G344-F344),0)</f>
        <v>0</v>
      </c>
      <c r="I344" s="79"/>
      <c r="J344" s="29">
        <f>IF(I344=0,MIN(M344,L341),MIN(M344,I344))</f>
        <v>0</v>
      </c>
      <c r="K344" s="30">
        <f>IF(I344=0,MAX(M344-L341,0),MAX(M344-I344,0))</f>
        <v>0</v>
      </c>
      <c r="L344" s="27">
        <f aca="true" t="shared" si="86" ref="L344:L350">E344+H344</f>
        <v>0</v>
      </c>
      <c r="M344" s="27">
        <f>IF((COUNT(C344:D344,F344:G344)=4),(G344-C344-(MAX(TIME(F341,0,0),F344-D344))),E344+H344)</f>
        <v>0</v>
      </c>
      <c r="N344" s="23"/>
    </row>
    <row r="345" spans="1:14" s="12" customFormat="1" ht="11.25" customHeight="1">
      <c r="A345" s="14" t="s">
        <v>1</v>
      </c>
      <c r="B345" s="16"/>
      <c r="C345" s="31"/>
      <c r="D345" s="32"/>
      <c r="E345" s="27">
        <f t="shared" si="84"/>
        <v>0</v>
      </c>
      <c r="F345" s="28"/>
      <c r="G345" s="32"/>
      <c r="H345" s="27">
        <f t="shared" si="85"/>
        <v>0</v>
      </c>
      <c r="I345" s="79"/>
      <c r="J345" s="29">
        <f>IF(I345=0,MIN(M345,L341),MIN(M345,I345))</f>
        <v>0</v>
      </c>
      <c r="K345" s="30">
        <f>IF(I345=0,MAX(M345-L341,0),MAX(M345-I345,0))</f>
        <v>0</v>
      </c>
      <c r="L345" s="27">
        <f t="shared" si="86"/>
        <v>0</v>
      </c>
      <c r="M345" s="27">
        <f>IF((COUNT(C345:D345,F345:G345)=4),(G345-C345-(MAX(TIME(F341,0,0),F345-D345))),E345+H345)</f>
        <v>0</v>
      </c>
      <c r="N345" s="23"/>
    </row>
    <row r="346" spans="1:13" s="12" customFormat="1" ht="11.25" customHeight="1">
      <c r="A346" s="14" t="s">
        <v>2</v>
      </c>
      <c r="B346" s="16"/>
      <c r="C346" s="31"/>
      <c r="D346" s="32"/>
      <c r="E346" s="27">
        <f t="shared" si="84"/>
        <v>0</v>
      </c>
      <c r="F346" s="28"/>
      <c r="G346" s="32"/>
      <c r="H346" s="27">
        <f t="shared" si="85"/>
        <v>0</v>
      </c>
      <c r="I346" s="79"/>
      <c r="J346" s="29">
        <f>IF(I346=0,MIN(M346,L341),MIN(M346,I346))</f>
        <v>0</v>
      </c>
      <c r="K346" s="30">
        <f>IF(I346=0,MAX(M346-L341,0),MAX(M346-I346,0))</f>
        <v>0</v>
      </c>
      <c r="L346" s="27">
        <f t="shared" si="86"/>
        <v>0</v>
      </c>
      <c r="M346" s="27">
        <f>IF((COUNT(C346:D346,F346:G346)=4),(G346-C346-(MAX(TIME(F341,0,0),F346-D346))),E346+H346)</f>
        <v>0</v>
      </c>
    </row>
    <row r="347" spans="1:13" s="12" customFormat="1" ht="11.25" customHeight="1">
      <c r="A347" s="14" t="s">
        <v>3</v>
      </c>
      <c r="B347" s="16"/>
      <c r="C347" s="31"/>
      <c r="D347" s="32"/>
      <c r="E347" s="27">
        <f t="shared" si="84"/>
        <v>0</v>
      </c>
      <c r="F347" s="28"/>
      <c r="G347" s="32"/>
      <c r="H347" s="27">
        <f t="shared" si="85"/>
        <v>0</v>
      </c>
      <c r="I347" s="79"/>
      <c r="J347" s="29">
        <f>IF(I347=0,MIN(M347,L341),MIN(M347,I347))</f>
        <v>0</v>
      </c>
      <c r="K347" s="30">
        <f>IF(I347=0,MAX(M347-L341,0),MAX(M347-I347,0))</f>
        <v>0</v>
      </c>
      <c r="L347" s="27">
        <f t="shared" si="86"/>
        <v>0</v>
      </c>
      <c r="M347" s="27">
        <f>IF((COUNT(C347:D347,F347:G347)=4),(G347-C347-(MAX(TIME(F341,0,0),F347-D347))),E347+H347)</f>
        <v>0</v>
      </c>
    </row>
    <row r="348" spans="1:14" s="12" customFormat="1" ht="11.25" customHeight="1" thickBot="1">
      <c r="A348" s="15" t="s">
        <v>4</v>
      </c>
      <c r="B348" s="16"/>
      <c r="C348" s="40"/>
      <c r="D348" s="41"/>
      <c r="E348" s="33">
        <f t="shared" si="84"/>
        <v>0</v>
      </c>
      <c r="F348" s="42"/>
      <c r="G348" s="41"/>
      <c r="H348" s="33">
        <f t="shared" si="85"/>
        <v>0</v>
      </c>
      <c r="I348" s="80"/>
      <c r="J348" s="29">
        <f>IF(I348=0,MIN(M348,L341),MIN(M348,I348))</f>
        <v>0</v>
      </c>
      <c r="K348" s="30">
        <f>IF(I348=0,MAX(M348-L341,0),MAX(M348-I348,0))</f>
        <v>0</v>
      </c>
      <c r="L348" s="33">
        <f t="shared" si="86"/>
        <v>0</v>
      </c>
      <c r="M348" s="27">
        <f>IF((COUNT(C348:D348,F348:G348)=4),(G348-C348-(MAX(TIME(F341,0,0),F348-D348))),E348+H348)</f>
        <v>0</v>
      </c>
      <c r="N348" s="24"/>
    </row>
    <row r="349" spans="1:13" s="12" customFormat="1" ht="11.25" customHeight="1">
      <c r="A349" s="43" t="s">
        <v>5</v>
      </c>
      <c r="B349" s="54"/>
      <c r="C349" s="44"/>
      <c r="D349" s="45"/>
      <c r="E349" s="46">
        <f t="shared" si="84"/>
        <v>0</v>
      </c>
      <c r="F349" s="44"/>
      <c r="G349" s="45"/>
      <c r="H349" s="46">
        <f t="shared" si="85"/>
        <v>0</v>
      </c>
      <c r="I349" s="81"/>
      <c r="J349" s="29">
        <f>IF(I349=0,MIN(M349,L341),MIN(M349,I349))</f>
        <v>0</v>
      </c>
      <c r="K349" s="30">
        <f>IF(I349=0,MAX(M349-L341,0),MAX(M349-I349,0))</f>
        <v>0</v>
      </c>
      <c r="L349" s="46">
        <f t="shared" si="86"/>
        <v>0</v>
      </c>
      <c r="M349" s="27">
        <f>IF((COUNT(C349:D349,F349:G349)=4),(G349-C349-(MAX(TIME(F341,0,0),F349-D349))),E349+H349)</f>
        <v>0</v>
      </c>
    </row>
    <row r="350" spans="1:14" s="12" customFormat="1" ht="11.25" customHeight="1" thickBot="1">
      <c r="A350" s="15" t="s">
        <v>6</v>
      </c>
      <c r="B350" s="16"/>
      <c r="C350" s="31"/>
      <c r="D350" s="32"/>
      <c r="E350" s="27">
        <f t="shared" si="84"/>
        <v>0</v>
      </c>
      <c r="F350" s="28"/>
      <c r="G350" s="32"/>
      <c r="H350" s="27">
        <f t="shared" si="85"/>
        <v>0</v>
      </c>
      <c r="I350" s="79"/>
      <c r="J350" s="29">
        <f>IF(I350=0,MIN(M350,L341),MIN(M350,I350))</f>
        <v>0</v>
      </c>
      <c r="K350" s="30">
        <f>IF(I350=0,MAX(M350-L341,0),MAX(M350-I350,0))</f>
        <v>0</v>
      </c>
      <c r="L350" s="33">
        <f t="shared" si="86"/>
        <v>0</v>
      </c>
      <c r="M350" s="27">
        <f>IF((COUNT(C350:D350,F350:G350)=4),(G350-C350-(MAX(TIME(F341,0,0),F350-D350))),E350+H350)</f>
        <v>0</v>
      </c>
      <c r="N350" s="17"/>
    </row>
    <row r="351" spans="1:13" s="12" customFormat="1" ht="12.75" customHeight="1" thickBot="1">
      <c r="A351" s="127" t="s">
        <v>15</v>
      </c>
      <c r="B351" s="128"/>
      <c r="C351" s="34"/>
      <c r="D351" s="35"/>
      <c r="E351" s="35"/>
      <c r="F351" s="35"/>
      <c r="G351" s="35"/>
      <c r="H351" s="36"/>
      <c r="I351" s="35"/>
      <c r="J351" s="37">
        <f>MAX(M351-K351,0)</f>
        <v>0</v>
      </c>
      <c r="K351" s="38">
        <f>MAX(M351-(L341*COUNT(B344:B348)),0)</f>
        <v>0</v>
      </c>
      <c r="L351" s="50">
        <f>SUM(L344:L350)</f>
        <v>0</v>
      </c>
      <c r="M351" s="39">
        <f>SUM(M344:M350)</f>
        <v>0</v>
      </c>
    </row>
    <row r="352" ht="9.75" customHeight="1" thickBot="1"/>
    <row r="353" spans="1:13" s="6" customFormat="1" ht="15" customHeight="1" thickBot="1">
      <c r="A353" s="21" t="s">
        <v>51</v>
      </c>
      <c r="B353" s="22"/>
      <c r="C353" s="22"/>
      <c r="D353" s="55" t="s">
        <v>108</v>
      </c>
      <c r="E353" s="55"/>
      <c r="F353" s="22">
        <v>1</v>
      </c>
      <c r="G353" s="22"/>
      <c r="H353" s="22"/>
      <c r="I353" s="22"/>
      <c r="J353" s="22"/>
      <c r="K353" s="55" t="s">
        <v>24</v>
      </c>
      <c r="L353" s="57">
        <v>0.325</v>
      </c>
      <c r="M353" s="56">
        <f>L353*(COUNT(B356:B360))</f>
        <v>0</v>
      </c>
    </row>
    <row r="354" spans="1:13" s="6" customFormat="1" ht="13.5" customHeight="1" thickBot="1">
      <c r="A354" s="7"/>
      <c r="B354" s="8"/>
      <c r="C354" s="129" t="s">
        <v>9</v>
      </c>
      <c r="D354" s="130"/>
      <c r="E354" s="131"/>
      <c r="F354" s="129" t="s">
        <v>10</v>
      </c>
      <c r="G354" s="130"/>
      <c r="H354" s="131"/>
      <c r="I354" s="72"/>
      <c r="J354" s="129" t="s">
        <v>14</v>
      </c>
      <c r="K354" s="130"/>
      <c r="L354" s="131"/>
      <c r="M354" s="52"/>
    </row>
    <row r="355" spans="1:13" s="12" customFormat="1" ht="13.5" customHeight="1" thickBot="1">
      <c r="A355" s="9" t="s">
        <v>17</v>
      </c>
      <c r="B355" s="10" t="s">
        <v>22</v>
      </c>
      <c r="C355" s="9" t="s">
        <v>7</v>
      </c>
      <c r="D355" s="10" t="s">
        <v>8</v>
      </c>
      <c r="E355" s="11" t="s">
        <v>11</v>
      </c>
      <c r="F355" s="9" t="s">
        <v>7</v>
      </c>
      <c r="G355" s="10" t="s">
        <v>8</v>
      </c>
      <c r="H355" s="11" t="s">
        <v>11</v>
      </c>
      <c r="I355" s="9" t="s">
        <v>95</v>
      </c>
      <c r="J355" s="9" t="s">
        <v>13</v>
      </c>
      <c r="K355" s="49" t="s">
        <v>23</v>
      </c>
      <c r="L355" s="11" t="s">
        <v>11</v>
      </c>
      <c r="M355" s="11" t="s">
        <v>12</v>
      </c>
    </row>
    <row r="356" spans="1:14" s="12" customFormat="1" ht="11.25" customHeight="1">
      <c r="A356" s="13" t="s">
        <v>0</v>
      </c>
      <c r="B356" s="16"/>
      <c r="C356" s="25"/>
      <c r="D356" s="26"/>
      <c r="E356" s="27">
        <f aca="true" t="shared" si="87" ref="E356:E362">IF(COUNT(C356:D356)=2,ABS(D356-C356),0)</f>
        <v>0</v>
      </c>
      <c r="F356" s="28"/>
      <c r="G356" s="26"/>
      <c r="H356" s="27">
        <f aca="true" t="shared" si="88" ref="H356:H362">IF(COUNT(F356:G356)=2,ABS(G356-F356),0)</f>
        <v>0</v>
      </c>
      <c r="I356" s="79"/>
      <c r="J356" s="29">
        <f>IF(I356=0,MIN(M356,L353),MIN(M356,I356))</f>
        <v>0</v>
      </c>
      <c r="K356" s="30">
        <f>IF(I356=0,MAX(M356-L353,0),MAX(M356-I356,0))</f>
        <v>0</v>
      </c>
      <c r="L356" s="27">
        <f aca="true" t="shared" si="89" ref="L356:L362">E356+H356</f>
        <v>0</v>
      </c>
      <c r="M356" s="27">
        <f>IF((COUNT(C356:D356,F356:G356)=4),(G356-C356-(MAX(TIME(F353,0,0),F356-D356))),E356+H356)</f>
        <v>0</v>
      </c>
      <c r="N356" s="23"/>
    </row>
    <row r="357" spans="1:14" s="12" customFormat="1" ht="11.25" customHeight="1">
      <c r="A357" s="14" t="s">
        <v>1</v>
      </c>
      <c r="B357" s="16"/>
      <c r="C357" s="31"/>
      <c r="D357" s="32"/>
      <c r="E357" s="27">
        <f t="shared" si="87"/>
        <v>0</v>
      </c>
      <c r="F357" s="28"/>
      <c r="G357" s="32"/>
      <c r="H357" s="27">
        <f t="shared" si="88"/>
        <v>0</v>
      </c>
      <c r="I357" s="79"/>
      <c r="J357" s="29">
        <f>IF(I357=0,MIN(M357,L353),MIN(M357,I357))</f>
        <v>0</v>
      </c>
      <c r="K357" s="30">
        <f>IF(I357=0,MAX(M357-L353,0),MAX(M357-I357,0))</f>
        <v>0</v>
      </c>
      <c r="L357" s="27">
        <f t="shared" si="89"/>
        <v>0</v>
      </c>
      <c r="M357" s="27">
        <f>IF((COUNT(C357:D357,F357:G357)=4),(G357-C357-(MAX(TIME(F353,0,0),F357-D357))),E357+H357)</f>
        <v>0</v>
      </c>
      <c r="N357" s="23"/>
    </row>
    <row r="358" spans="1:13" s="12" customFormat="1" ht="11.25" customHeight="1">
      <c r="A358" s="14" t="s">
        <v>2</v>
      </c>
      <c r="B358" s="16"/>
      <c r="C358" s="31"/>
      <c r="D358" s="32"/>
      <c r="E358" s="27">
        <f t="shared" si="87"/>
        <v>0</v>
      </c>
      <c r="F358" s="28"/>
      <c r="G358" s="32"/>
      <c r="H358" s="27">
        <f t="shared" si="88"/>
        <v>0</v>
      </c>
      <c r="I358" s="79"/>
      <c r="J358" s="29">
        <f>IF(I358=0,MIN(M358,L353),MIN(M358,I358))</f>
        <v>0</v>
      </c>
      <c r="K358" s="30">
        <f>IF(I358=0,MAX(M358-L353,0),MAX(M358-I358,0))</f>
        <v>0</v>
      </c>
      <c r="L358" s="27">
        <f t="shared" si="89"/>
        <v>0</v>
      </c>
      <c r="M358" s="27">
        <f>IF((COUNT(C358:D358,F358:G358)=4),(G358-C358-(MAX(TIME(F353,0,0),F358-D358))),E358+H358)</f>
        <v>0</v>
      </c>
    </row>
    <row r="359" spans="1:13" s="12" customFormat="1" ht="11.25" customHeight="1">
      <c r="A359" s="14" t="s">
        <v>3</v>
      </c>
      <c r="B359" s="16"/>
      <c r="C359" s="31"/>
      <c r="D359" s="32"/>
      <c r="E359" s="27">
        <f t="shared" si="87"/>
        <v>0</v>
      </c>
      <c r="F359" s="28"/>
      <c r="G359" s="32"/>
      <c r="H359" s="27">
        <f t="shared" si="88"/>
        <v>0</v>
      </c>
      <c r="I359" s="79"/>
      <c r="J359" s="29">
        <f>IF(I359=0,MIN(M359,L353),MIN(M359,I359))</f>
        <v>0</v>
      </c>
      <c r="K359" s="30">
        <f>IF(I359=0,MAX(M359-L353,0),MAX(M359-I359,0))</f>
        <v>0</v>
      </c>
      <c r="L359" s="27">
        <f t="shared" si="89"/>
        <v>0</v>
      </c>
      <c r="M359" s="27">
        <f>IF((COUNT(C359:D359,F359:G359)=4),(G359-C359-(MAX(TIME(F353,0,0),F359-D359))),E359+H359)</f>
        <v>0</v>
      </c>
    </row>
    <row r="360" spans="1:14" s="12" customFormat="1" ht="11.25" customHeight="1" thickBot="1">
      <c r="A360" s="15" t="s">
        <v>4</v>
      </c>
      <c r="B360" s="16"/>
      <c r="C360" s="40"/>
      <c r="D360" s="41"/>
      <c r="E360" s="33">
        <f t="shared" si="87"/>
        <v>0</v>
      </c>
      <c r="F360" s="42"/>
      <c r="G360" s="41"/>
      <c r="H360" s="33">
        <f t="shared" si="88"/>
        <v>0</v>
      </c>
      <c r="I360" s="80"/>
      <c r="J360" s="29">
        <f>IF(I360=0,MIN(M360,L353),MIN(M360,I360))</f>
        <v>0</v>
      </c>
      <c r="K360" s="30">
        <f>IF(I360=0,MAX(M360-L353,0),MAX(M360-I360,0))</f>
        <v>0</v>
      </c>
      <c r="L360" s="33">
        <f t="shared" si="89"/>
        <v>0</v>
      </c>
      <c r="M360" s="27">
        <f>IF((COUNT(C360:D360,F360:G360)=4),(G360-C360-(MAX(TIME(F353,0,0),F360-D360))),E360+H360)</f>
        <v>0</v>
      </c>
      <c r="N360" s="24"/>
    </row>
    <row r="361" spans="1:13" s="12" customFormat="1" ht="11.25" customHeight="1">
      <c r="A361" s="43" t="s">
        <v>5</v>
      </c>
      <c r="B361" s="54"/>
      <c r="C361" s="44"/>
      <c r="D361" s="45"/>
      <c r="E361" s="46">
        <f t="shared" si="87"/>
        <v>0</v>
      </c>
      <c r="F361" s="44"/>
      <c r="G361" s="45"/>
      <c r="H361" s="46">
        <f t="shared" si="88"/>
        <v>0</v>
      </c>
      <c r="I361" s="81"/>
      <c r="J361" s="29">
        <f>IF(I361=0,MIN(M361,L353),MIN(M361,I361))</f>
        <v>0</v>
      </c>
      <c r="K361" s="30">
        <f>IF(I361=0,MAX(M361-L353,0),MAX(M361-I361,0))</f>
        <v>0</v>
      </c>
      <c r="L361" s="46">
        <f t="shared" si="89"/>
        <v>0</v>
      </c>
      <c r="M361" s="27">
        <f>IF((COUNT(C361:D361,F361:G361)=4),(G361-C361-(MAX(TIME(F353,0,0),F361-D361))),E361+H361)</f>
        <v>0</v>
      </c>
    </row>
    <row r="362" spans="1:14" s="12" customFormat="1" ht="11.25" customHeight="1" thickBot="1">
      <c r="A362" s="15" t="s">
        <v>6</v>
      </c>
      <c r="B362" s="16"/>
      <c r="C362" s="31"/>
      <c r="D362" s="32"/>
      <c r="E362" s="27">
        <f t="shared" si="87"/>
        <v>0</v>
      </c>
      <c r="F362" s="28"/>
      <c r="G362" s="32"/>
      <c r="H362" s="27">
        <f t="shared" si="88"/>
        <v>0</v>
      </c>
      <c r="I362" s="79"/>
      <c r="J362" s="29">
        <f>IF(I362=0,MIN(M362,L353),MIN(M362,I362))</f>
        <v>0</v>
      </c>
      <c r="K362" s="30">
        <f>IF(I362=0,MAX(M362-L353,0),MAX(M362-I362,0))</f>
        <v>0</v>
      </c>
      <c r="L362" s="33">
        <f t="shared" si="89"/>
        <v>0</v>
      </c>
      <c r="M362" s="27">
        <f>IF((COUNT(C362:D362,F362:G362)=4),(G362-C362-(MAX(TIME(F353,0,0),F362-D362))),E362+H362)</f>
        <v>0</v>
      </c>
      <c r="N362" s="17"/>
    </row>
    <row r="363" spans="1:13" s="12" customFormat="1" ht="12.75" customHeight="1" thickBot="1">
      <c r="A363" s="127" t="s">
        <v>15</v>
      </c>
      <c r="B363" s="128"/>
      <c r="C363" s="34"/>
      <c r="D363" s="35"/>
      <c r="E363" s="35"/>
      <c r="F363" s="35"/>
      <c r="G363" s="35"/>
      <c r="H363" s="36"/>
      <c r="I363" s="35"/>
      <c r="J363" s="37">
        <f>MAX(M363-K363,0)</f>
        <v>0</v>
      </c>
      <c r="K363" s="38">
        <f>MAX(M363-(L353*COUNT(B356:B360)),0)</f>
        <v>0</v>
      </c>
      <c r="L363" s="50">
        <f>SUM(L356:L362)</f>
        <v>0</v>
      </c>
      <c r="M363" s="39">
        <f>SUM(M356:M362)</f>
        <v>0</v>
      </c>
    </row>
    <row r="364" ht="9.75" customHeight="1" thickBot="1"/>
    <row r="365" spans="1:13" s="6" customFormat="1" ht="15" customHeight="1" thickBot="1">
      <c r="A365" s="21" t="s">
        <v>52</v>
      </c>
      <c r="B365" s="22"/>
      <c r="C365" s="22"/>
      <c r="D365" s="55" t="s">
        <v>108</v>
      </c>
      <c r="E365" s="55"/>
      <c r="F365" s="22">
        <v>1</v>
      </c>
      <c r="G365" s="22"/>
      <c r="H365" s="22"/>
      <c r="I365" s="22"/>
      <c r="J365" s="22"/>
      <c r="K365" s="55" t="s">
        <v>24</v>
      </c>
      <c r="L365" s="57">
        <v>0.325</v>
      </c>
      <c r="M365" s="56">
        <f>L365*(COUNT(B368:B372))</f>
        <v>0</v>
      </c>
    </row>
    <row r="366" spans="1:13" s="6" customFormat="1" ht="13.5" customHeight="1" thickBot="1">
      <c r="A366" s="7"/>
      <c r="B366" s="8"/>
      <c r="C366" s="129" t="s">
        <v>9</v>
      </c>
      <c r="D366" s="130"/>
      <c r="E366" s="131"/>
      <c r="F366" s="129" t="s">
        <v>10</v>
      </c>
      <c r="G366" s="130"/>
      <c r="H366" s="131"/>
      <c r="I366" s="72"/>
      <c r="J366" s="129" t="s">
        <v>14</v>
      </c>
      <c r="K366" s="130"/>
      <c r="L366" s="131"/>
      <c r="M366" s="52"/>
    </row>
    <row r="367" spans="1:13" s="12" customFormat="1" ht="13.5" customHeight="1" thickBot="1">
      <c r="A367" s="9" t="s">
        <v>17</v>
      </c>
      <c r="B367" s="10" t="s">
        <v>22</v>
      </c>
      <c r="C367" s="9" t="s">
        <v>7</v>
      </c>
      <c r="D367" s="10" t="s">
        <v>8</v>
      </c>
      <c r="E367" s="11" t="s">
        <v>11</v>
      </c>
      <c r="F367" s="9" t="s">
        <v>7</v>
      </c>
      <c r="G367" s="10" t="s">
        <v>8</v>
      </c>
      <c r="H367" s="11" t="s">
        <v>11</v>
      </c>
      <c r="I367" s="9" t="s">
        <v>95</v>
      </c>
      <c r="J367" s="9" t="s">
        <v>13</v>
      </c>
      <c r="K367" s="49" t="s">
        <v>23</v>
      </c>
      <c r="L367" s="11" t="s">
        <v>11</v>
      </c>
      <c r="M367" s="11" t="s">
        <v>12</v>
      </c>
    </row>
    <row r="368" spans="1:14" s="12" customFormat="1" ht="11.25" customHeight="1">
      <c r="A368" s="13" t="s">
        <v>0</v>
      </c>
      <c r="B368" s="16"/>
      <c r="C368" s="25"/>
      <c r="D368" s="26"/>
      <c r="E368" s="27">
        <f aca="true" t="shared" si="90" ref="E368:E374">IF(COUNT(C368:D368)=2,ABS(D368-C368),0)</f>
        <v>0</v>
      </c>
      <c r="F368" s="28"/>
      <c r="G368" s="26"/>
      <c r="H368" s="27">
        <f aca="true" t="shared" si="91" ref="H368:H374">IF(COUNT(F368:G368)=2,ABS(G368-F368),0)</f>
        <v>0</v>
      </c>
      <c r="I368" s="79"/>
      <c r="J368" s="29">
        <f>IF(I368=0,MIN(M368,L365),MIN(M368,I368))</f>
        <v>0</v>
      </c>
      <c r="K368" s="30">
        <f>IF(I368=0,MAX(M368-L365,0),MAX(M368-I368,0))</f>
        <v>0</v>
      </c>
      <c r="L368" s="27">
        <f aca="true" t="shared" si="92" ref="L368:L374">E368+H368</f>
        <v>0</v>
      </c>
      <c r="M368" s="27">
        <f>IF((COUNT(C368:D368,F368:G368)=4),(G368-C368-(MAX(TIME(F365,0,0),F368-D368))),E368+H368)</f>
        <v>0</v>
      </c>
      <c r="N368" s="23"/>
    </row>
    <row r="369" spans="1:14" s="12" customFormat="1" ht="11.25" customHeight="1">
      <c r="A369" s="14" t="s">
        <v>1</v>
      </c>
      <c r="B369" s="16"/>
      <c r="C369" s="31"/>
      <c r="D369" s="32"/>
      <c r="E369" s="27">
        <f t="shared" si="90"/>
        <v>0</v>
      </c>
      <c r="F369" s="28"/>
      <c r="G369" s="32"/>
      <c r="H369" s="27">
        <f t="shared" si="91"/>
        <v>0</v>
      </c>
      <c r="I369" s="79"/>
      <c r="J369" s="29">
        <f>IF(I369=0,MIN(M369,L365),MIN(M369,I369))</f>
        <v>0</v>
      </c>
      <c r="K369" s="30">
        <f>IF(I369=0,MAX(M369-L365,0),MAX(M369-I369,0))</f>
        <v>0</v>
      </c>
      <c r="L369" s="27">
        <f t="shared" si="92"/>
        <v>0</v>
      </c>
      <c r="M369" s="27">
        <f>IF((COUNT(C369:D369,F369:G369)=4),(G369-C369-(MAX(TIME(F365,0,0),F369-D369))),E369+H369)</f>
        <v>0</v>
      </c>
      <c r="N369" s="23"/>
    </row>
    <row r="370" spans="1:13" s="12" customFormat="1" ht="11.25" customHeight="1">
      <c r="A370" s="14" t="s">
        <v>2</v>
      </c>
      <c r="B370" s="16"/>
      <c r="C370" s="31"/>
      <c r="D370" s="32"/>
      <c r="E370" s="27">
        <f t="shared" si="90"/>
        <v>0</v>
      </c>
      <c r="F370" s="28"/>
      <c r="G370" s="32"/>
      <c r="H370" s="27">
        <f t="shared" si="91"/>
        <v>0</v>
      </c>
      <c r="I370" s="79"/>
      <c r="J370" s="29">
        <f>IF(I370=0,MIN(M370,L365),MIN(M370,I370))</f>
        <v>0</v>
      </c>
      <c r="K370" s="30">
        <f>IF(I370=0,MAX(M370-L365,0),MAX(M370-I370,0))</f>
        <v>0</v>
      </c>
      <c r="L370" s="27">
        <f t="shared" si="92"/>
        <v>0</v>
      </c>
      <c r="M370" s="27">
        <f>IF((COUNT(C370:D370,F370:G370)=4),(G370-C370-(MAX(TIME(F365,0,0),F370-D370))),E370+H370)</f>
        <v>0</v>
      </c>
    </row>
    <row r="371" spans="1:13" s="12" customFormat="1" ht="11.25" customHeight="1">
      <c r="A371" s="14" t="s">
        <v>3</v>
      </c>
      <c r="B371" s="16"/>
      <c r="C371" s="31"/>
      <c r="D371" s="32"/>
      <c r="E371" s="27">
        <f t="shared" si="90"/>
        <v>0</v>
      </c>
      <c r="F371" s="28"/>
      <c r="G371" s="32"/>
      <c r="H371" s="27">
        <f t="shared" si="91"/>
        <v>0</v>
      </c>
      <c r="I371" s="79"/>
      <c r="J371" s="29">
        <f>IF(I371=0,MIN(M371,L365),MIN(M371,I371))</f>
        <v>0</v>
      </c>
      <c r="K371" s="30">
        <f>IF(I371=0,MAX(M371-L365,0),MAX(M371-I371,0))</f>
        <v>0</v>
      </c>
      <c r="L371" s="27">
        <f t="shared" si="92"/>
        <v>0</v>
      </c>
      <c r="M371" s="27">
        <f>IF((COUNT(C371:D371,F371:G371)=4),(G371-C371-(MAX(TIME(F365,0,0),F371-D371))),E371+H371)</f>
        <v>0</v>
      </c>
    </row>
    <row r="372" spans="1:14" s="12" customFormat="1" ht="11.25" customHeight="1" thickBot="1">
      <c r="A372" s="15" t="s">
        <v>4</v>
      </c>
      <c r="B372" s="16"/>
      <c r="C372" s="40"/>
      <c r="D372" s="41"/>
      <c r="E372" s="33">
        <f t="shared" si="90"/>
        <v>0</v>
      </c>
      <c r="F372" s="42"/>
      <c r="G372" s="41"/>
      <c r="H372" s="33">
        <f t="shared" si="91"/>
        <v>0</v>
      </c>
      <c r="I372" s="80"/>
      <c r="J372" s="29">
        <f>IF(I372=0,MIN(M372,L365),MIN(M372,I372))</f>
        <v>0</v>
      </c>
      <c r="K372" s="30">
        <f>IF(I372=0,MAX(M372-L365,0),MAX(M372-I372,0))</f>
        <v>0</v>
      </c>
      <c r="L372" s="33">
        <f t="shared" si="92"/>
        <v>0</v>
      </c>
      <c r="M372" s="27">
        <f>IF((COUNT(C372:D372,F372:G372)=4),(G372-C372-(MAX(TIME(F365,0,0),F372-D372))),E372+H372)</f>
        <v>0</v>
      </c>
      <c r="N372" s="24"/>
    </row>
    <row r="373" spans="1:13" s="12" customFormat="1" ht="11.25" customHeight="1">
      <c r="A373" s="43" t="s">
        <v>5</v>
      </c>
      <c r="B373" s="54"/>
      <c r="C373" s="44"/>
      <c r="D373" s="45"/>
      <c r="E373" s="46">
        <f t="shared" si="90"/>
        <v>0</v>
      </c>
      <c r="F373" s="44"/>
      <c r="G373" s="45"/>
      <c r="H373" s="46">
        <f t="shared" si="91"/>
        <v>0</v>
      </c>
      <c r="I373" s="81"/>
      <c r="J373" s="29">
        <f>IF(I373=0,MIN(M373,L365),MIN(M373,I373))</f>
        <v>0</v>
      </c>
      <c r="K373" s="30">
        <f>IF(I373=0,MAX(M373-L365,0),MAX(M373-I373,0))</f>
        <v>0</v>
      </c>
      <c r="L373" s="46">
        <f t="shared" si="92"/>
        <v>0</v>
      </c>
      <c r="M373" s="27">
        <f>IF((COUNT(C373:D373,F373:G373)=4),(G373-C373-(MAX(TIME(F365,0,0),F373-D373))),E373+H373)</f>
        <v>0</v>
      </c>
    </row>
    <row r="374" spans="1:14" s="12" customFormat="1" ht="11.25" customHeight="1" thickBot="1">
      <c r="A374" s="15" t="s">
        <v>6</v>
      </c>
      <c r="B374" s="16"/>
      <c r="C374" s="31"/>
      <c r="D374" s="32"/>
      <c r="E374" s="27">
        <f t="shared" si="90"/>
        <v>0</v>
      </c>
      <c r="F374" s="28"/>
      <c r="G374" s="32"/>
      <c r="H374" s="27">
        <f t="shared" si="91"/>
        <v>0</v>
      </c>
      <c r="I374" s="79"/>
      <c r="J374" s="29">
        <f>IF(I374=0,MIN(M374,L365),MIN(M374,I374))</f>
        <v>0</v>
      </c>
      <c r="K374" s="30">
        <f>IF(I374=0,MAX(M374-L365,0),MAX(M374-I374,0))</f>
        <v>0</v>
      </c>
      <c r="L374" s="33">
        <f t="shared" si="92"/>
        <v>0</v>
      </c>
      <c r="M374" s="27">
        <f>IF((COUNT(C374:D374,F374:G374)=4),(G374-C374-(MAX(TIME(F365,0,0),F374-D374))),E374+H374)</f>
        <v>0</v>
      </c>
      <c r="N374" s="17"/>
    </row>
    <row r="375" spans="1:13" s="12" customFormat="1" ht="12.75" customHeight="1" thickBot="1">
      <c r="A375" s="127" t="s">
        <v>15</v>
      </c>
      <c r="B375" s="128"/>
      <c r="C375" s="34"/>
      <c r="D375" s="35"/>
      <c r="E375" s="35"/>
      <c r="F375" s="35"/>
      <c r="G375" s="35"/>
      <c r="H375" s="36"/>
      <c r="I375" s="35"/>
      <c r="J375" s="37">
        <f>MAX(M375-K375,0)</f>
        <v>0</v>
      </c>
      <c r="K375" s="38">
        <f>MAX(M375-(L365*COUNT(B368:B372)),0)</f>
        <v>0</v>
      </c>
      <c r="L375" s="50">
        <f>SUM(L368:L374)</f>
        <v>0</v>
      </c>
      <c r="M375" s="39">
        <f>SUM(M368:M374)</f>
        <v>0</v>
      </c>
    </row>
    <row r="376" ht="9.75" customHeight="1" thickBot="1"/>
    <row r="377" spans="1:13" s="6" customFormat="1" ht="15" customHeight="1" thickBot="1">
      <c r="A377" s="21" t="s">
        <v>53</v>
      </c>
      <c r="B377" s="22"/>
      <c r="C377" s="22"/>
      <c r="D377" s="55" t="s">
        <v>108</v>
      </c>
      <c r="E377" s="55"/>
      <c r="F377" s="22">
        <v>1</v>
      </c>
      <c r="G377" s="22"/>
      <c r="H377" s="22"/>
      <c r="I377" s="22"/>
      <c r="J377" s="22"/>
      <c r="K377" s="55" t="s">
        <v>24</v>
      </c>
      <c r="L377" s="57">
        <v>0.325</v>
      </c>
      <c r="M377" s="56">
        <f>L377*(COUNT(B380:B384))</f>
        <v>0</v>
      </c>
    </row>
    <row r="378" spans="1:13" s="6" customFormat="1" ht="13.5" customHeight="1" thickBot="1">
      <c r="A378" s="7"/>
      <c r="B378" s="8"/>
      <c r="C378" s="129" t="s">
        <v>9</v>
      </c>
      <c r="D378" s="130"/>
      <c r="E378" s="131"/>
      <c r="F378" s="129" t="s">
        <v>10</v>
      </c>
      <c r="G378" s="130"/>
      <c r="H378" s="131"/>
      <c r="I378" s="72"/>
      <c r="J378" s="129" t="s">
        <v>14</v>
      </c>
      <c r="K378" s="130"/>
      <c r="L378" s="131"/>
      <c r="M378" s="52"/>
    </row>
    <row r="379" spans="1:13" s="12" customFormat="1" ht="13.5" customHeight="1" thickBot="1">
      <c r="A379" s="9" t="s">
        <v>17</v>
      </c>
      <c r="B379" s="10" t="s">
        <v>22</v>
      </c>
      <c r="C379" s="9" t="s">
        <v>7</v>
      </c>
      <c r="D379" s="10" t="s">
        <v>8</v>
      </c>
      <c r="E379" s="11" t="s">
        <v>11</v>
      </c>
      <c r="F379" s="9" t="s">
        <v>7</v>
      </c>
      <c r="G379" s="10" t="s">
        <v>8</v>
      </c>
      <c r="H379" s="11" t="s">
        <v>11</v>
      </c>
      <c r="I379" s="9" t="s">
        <v>95</v>
      </c>
      <c r="J379" s="9" t="s">
        <v>13</v>
      </c>
      <c r="K379" s="49" t="s">
        <v>23</v>
      </c>
      <c r="L379" s="11" t="s">
        <v>11</v>
      </c>
      <c r="M379" s="11" t="s">
        <v>12</v>
      </c>
    </row>
    <row r="380" spans="1:14" s="12" customFormat="1" ht="11.25" customHeight="1">
      <c r="A380" s="13" t="s">
        <v>0</v>
      </c>
      <c r="B380" s="16"/>
      <c r="C380" s="31"/>
      <c r="D380" s="32"/>
      <c r="E380" s="27">
        <f aca="true" t="shared" si="93" ref="E380:E386">IF(COUNT(C380:D380)=2,ABS(D380-C380),0)</f>
        <v>0</v>
      </c>
      <c r="F380" s="28"/>
      <c r="G380" s="32"/>
      <c r="H380" s="27">
        <f aca="true" t="shared" si="94" ref="H380:H386">IF(COUNT(F380:G380)=2,ABS(G380-F380),0)</f>
        <v>0</v>
      </c>
      <c r="I380" s="79"/>
      <c r="J380" s="29">
        <f>IF(I380=0,MIN(M380,L377),MIN(M380,I380))</f>
        <v>0</v>
      </c>
      <c r="K380" s="30">
        <f>IF(I380=0,MAX(M380-L377,0),MAX(M380-I380,0))</f>
        <v>0</v>
      </c>
      <c r="L380" s="27">
        <f aca="true" t="shared" si="95" ref="L380:L386">E380+H380</f>
        <v>0</v>
      </c>
      <c r="M380" s="27">
        <f>IF((COUNT(C380:D380,F380:G380)=4),(G380-C380-(MAX(TIME(F377,0,0),F380-D380))),E380+H380)</f>
        <v>0</v>
      </c>
      <c r="N380" s="23"/>
    </row>
    <row r="381" spans="1:14" s="12" customFormat="1" ht="11.25" customHeight="1">
      <c r="A381" s="14" t="s">
        <v>1</v>
      </c>
      <c r="B381" s="16"/>
      <c r="C381" s="31"/>
      <c r="D381" s="32"/>
      <c r="E381" s="27">
        <f t="shared" si="93"/>
        <v>0</v>
      </c>
      <c r="F381" s="28"/>
      <c r="G381" s="32"/>
      <c r="H381" s="27">
        <f t="shared" si="94"/>
        <v>0</v>
      </c>
      <c r="I381" s="79"/>
      <c r="J381" s="29">
        <f>IF(I381=0,MIN(M381,L377),MIN(M381,I381))</f>
        <v>0</v>
      </c>
      <c r="K381" s="30">
        <f>IF(I381=0,MAX(M381-L377,0),MAX(M381-I381,0))</f>
        <v>0</v>
      </c>
      <c r="L381" s="27">
        <f t="shared" si="95"/>
        <v>0</v>
      </c>
      <c r="M381" s="27">
        <f>IF((COUNT(C381:D381,F381:G381)=4),(G381-C381-(MAX(TIME(F377,0,0),F381-D381))),E381+H381)</f>
        <v>0</v>
      </c>
      <c r="N381" s="23"/>
    </row>
    <row r="382" spans="1:13" s="12" customFormat="1" ht="11.25" customHeight="1">
      <c r="A382" s="14" t="s">
        <v>2</v>
      </c>
      <c r="B382" s="16"/>
      <c r="C382" s="31"/>
      <c r="D382" s="32"/>
      <c r="E382" s="27">
        <f t="shared" si="93"/>
        <v>0</v>
      </c>
      <c r="F382" s="28"/>
      <c r="G382" s="32"/>
      <c r="H382" s="27">
        <f t="shared" si="94"/>
        <v>0</v>
      </c>
      <c r="I382" s="79"/>
      <c r="J382" s="29">
        <f>IF(I382=0,MIN(M382,L377),MIN(M382,I382))</f>
        <v>0</v>
      </c>
      <c r="K382" s="30">
        <f>IF(I382=0,MAX(M382-L377,0),MAX(M382-I382,0))</f>
        <v>0</v>
      </c>
      <c r="L382" s="27">
        <f t="shared" si="95"/>
        <v>0</v>
      </c>
      <c r="M382" s="27">
        <f>IF((COUNT(C382:D382,F382:G382)=4),(G382-C382-(MAX(TIME(F377,0,0),F382-D382))),E382+H382)</f>
        <v>0</v>
      </c>
    </row>
    <row r="383" spans="1:13" s="12" customFormat="1" ht="11.25" customHeight="1">
      <c r="A383" s="14" t="s">
        <v>3</v>
      </c>
      <c r="B383" s="16"/>
      <c r="C383" s="31"/>
      <c r="D383" s="32"/>
      <c r="E383" s="27">
        <f t="shared" si="93"/>
        <v>0</v>
      </c>
      <c r="F383" s="28"/>
      <c r="G383" s="32"/>
      <c r="H383" s="27">
        <f t="shared" si="94"/>
        <v>0</v>
      </c>
      <c r="I383" s="79"/>
      <c r="J383" s="29">
        <f>IF(I383=0,MIN(M383,L377),MIN(M383,I383))</f>
        <v>0</v>
      </c>
      <c r="K383" s="30">
        <f>IF(I383=0,MAX(M383-L377,0),MAX(M383-I383,0))</f>
        <v>0</v>
      </c>
      <c r="L383" s="27">
        <f t="shared" si="95"/>
        <v>0</v>
      </c>
      <c r="M383" s="27">
        <f>IF((COUNT(C383:D383,F383:G383)=4),(G383-C383-(MAX(TIME(F377,0,0),F383-D383))),E383+H383)</f>
        <v>0</v>
      </c>
    </row>
    <row r="384" spans="1:14" s="12" customFormat="1" ht="11.25" customHeight="1" thickBot="1">
      <c r="A384" s="15" t="s">
        <v>4</v>
      </c>
      <c r="B384" s="16"/>
      <c r="C384" s="31"/>
      <c r="D384" s="32"/>
      <c r="E384" s="33">
        <f t="shared" si="93"/>
        <v>0</v>
      </c>
      <c r="F384" s="28"/>
      <c r="G384" s="32"/>
      <c r="H384" s="33">
        <f t="shared" si="94"/>
        <v>0</v>
      </c>
      <c r="I384" s="80"/>
      <c r="J384" s="29">
        <f>IF(I384=0,MIN(M384,L377),MIN(M384,I384))</f>
        <v>0</v>
      </c>
      <c r="K384" s="30">
        <f>IF(I384=0,MAX(M384-L377,0),MAX(M384-I384,0))</f>
        <v>0</v>
      </c>
      <c r="L384" s="33">
        <f t="shared" si="95"/>
        <v>0</v>
      </c>
      <c r="M384" s="27">
        <f>IF((COUNT(C384:D384,F384:G384)=4),(G384-C384-(MAX(TIME(F377,0,0),F384-D384))),E384+H384)</f>
        <v>0</v>
      </c>
      <c r="N384" s="24"/>
    </row>
    <row r="385" spans="1:13" s="12" customFormat="1" ht="11.25" customHeight="1">
      <c r="A385" s="43" t="s">
        <v>5</v>
      </c>
      <c r="B385" s="54"/>
      <c r="C385" s="44"/>
      <c r="D385" s="45"/>
      <c r="E385" s="46">
        <f t="shared" si="93"/>
        <v>0</v>
      </c>
      <c r="F385" s="44"/>
      <c r="G385" s="45"/>
      <c r="H385" s="46">
        <f t="shared" si="94"/>
        <v>0</v>
      </c>
      <c r="I385" s="81"/>
      <c r="J385" s="29">
        <f>IF(I385=0,MIN(M385,L377),MIN(M385,I385))</f>
        <v>0</v>
      </c>
      <c r="K385" s="30">
        <f>IF(I385=0,MAX(M385-L377,0),MAX(M385-I385,0))</f>
        <v>0</v>
      </c>
      <c r="L385" s="46">
        <f t="shared" si="95"/>
        <v>0</v>
      </c>
      <c r="M385" s="27">
        <f>IF((COUNT(C385:D385,F385:G385)=4),(G385-C385-(MAX(TIME(F377,0,0),F385-D385))),E385+H385)</f>
        <v>0</v>
      </c>
    </row>
    <row r="386" spans="1:14" s="12" customFormat="1" ht="11.25" customHeight="1" thickBot="1">
      <c r="A386" s="15" t="s">
        <v>6</v>
      </c>
      <c r="B386" s="16"/>
      <c r="C386" s="31"/>
      <c r="D386" s="32"/>
      <c r="E386" s="27">
        <f t="shared" si="93"/>
        <v>0</v>
      </c>
      <c r="F386" s="28"/>
      <c r="G386" s="32"/>
      <c r="H386" s="27">
        <f t="shared" si="94"/>
        <v>0</v>
      </c>
      <c r="I386" s="79"/>
      <c r="J386" s="29">
        <f>IF(I386=0,MIN(M386,L377),MIN(M386,I386))</f>
        <v>0</v>
      </c>
      <c r="K386" s="30">
        <f>IF(I386=0,MAX(M386-L377,0),MAX(M386-I386,0))</f>
        <v>0</v>
      </c>
      <c r="L386" s="33">
        <f t="shared" si="95"/>
        <v>0</v>
      </c>
      <c r="M386" s="27">
        <f>IF((COUNT(C386:D386,F386:G386)=4),(G386-C386-(MAX(TIME(F377,0,0),F386-D386))),E386+H386)</f>
        <v>0</v>
      </c>
      <c r="N386" s="17"/>
    </row>
    <row r="387" spans="1:13" s="12" customFormat="1" ht="12.75" customHeight="1" thickBot="1">
      <c r="A387" s="127" t="s">
        <v>15</v>
      </c>
      <c r="B387" s="128"/>
      <c r="C387" s="34"/>
      <c r="D387" s="35"/>
      <c r="E387" s="35"/>
      <c r="F387" s="35"/>
      <c r="G387" s="35"/>
      <c r="H387" s="36"/>
      <c r="I387" s="35"/>
      <c r="J387" s="37">
        <f>MAX(M387-K387,0)</f>
        <v>0</v>
      </c>
      <c r="K387" s="38">
        <f>MAX(M387-(L377*COUNT(B380:B384)),0)</f>
        <v>0</v>
      </c>
      <c r="L387" s="50">
        <f>SUM(L380:L386)</f>
        <v>0</v>
      </c>
      <c r="M387" s="39">
        <f>SUM(M380:M386)</f>
        <v>0</v>
      </c>
    </row>
    <row r="388" ht="9.75" customHeight="1" thickBot="1"/>
    <row r="389" spans="1:13" s="6" customFormat="1" ht="15" customHeight="1" thickBot="1">
      <c r="A389" s="21" t="s">
        <v>54</v>
      </c>
      <c r="B389" s="22"/>
      <c r="C389" s="22"/>
      <c r="D389" s="55" t="s">
        <v>108</v>
      </c>
      <c r="E389" s="55"/>
      <c r="F389" s="22">
        <v>1</v>
      </c>
      <c r="G389" s="22"/>
      <c r="H389" s="22"/>
      <c r="I389" s="22"/>
      <c r="J389" s="22"/>
      <c r="K389" s="55" t="s">
        <v>24</v>
      </c>
      <c r="L389" s="57">
        <v>0.325</v>
      </c>
      <c r="M389" s="56">
        <f>L389*(COUNT(B392:B396))</f>
        <v>0</v>
      </c>
    </row>
    <row r="390" spans="1:13" s="6" customFormat="1" ht="13.5" customHeight="1" thickBot="1">
      <c r="A390" s="7"/>
      <c r="B390" s="8"/>
      <c r="C390" s="129" t="s">
        <v>9</v>
      </c>
      <c r="D390" s="130"/>
      <c r="E390" s="131"/>
      <c r="F390" s="129" t="s">
        <v>10</v>
      </c>
      <c r="G390" s="130"/>
      <c r="H390" s="131"/>
      <c r="I390" s="72"/>
      <c r="J390" s="129" t="s">
        <v>14</v>
      </c>
      <c r="K390" s="130"/>
      <c r="L390" s="131"/>
      <c r="M390" s="52"/>
    </row>
    <row r="391" spans="1:13" s="12" customFormat="1" ht="13.5" customHeight="1" thickBot="1">
      <c r="A391" s="9" t="s">
        <v>17</v>
      </c>
      <c r="B391" s="10" t="s">
        <v>22</v>
      </c>
      <c r="C391" s="9" t="s">
        <v>7</v>
      </c>
      <c r="D391" s="10" t="s">
        <v>8</v>
      </c>
      <c r="E391" s="11" t="s">
        <v>11</v>
      </c>
      <c r="F391" s="9" t="s">
        <v>7</v>
      </c>
      <c r="G391" s="10" t="s">
        <v>8</v>
      </c>
      <c r="H391" s="11" t="s">
        <v>11</v>
      </c>
      <c r="I391" s="9" t="s">
        <v>95</v>
      </c>
      <c r="J391" s="9" t="s">
        <v>13</v>
      </c>
      <c r="K391" s="49" t="s">
        <v>23</v>
      </c>
      <c r="L391" s="11" t="s">
        <v>11</v>
      </c>
      <c r="M391" s="11" t="s">
        <v>12</v>
      </c>
    </row>
    <row r="392" spans="1:14" s="12" customFormat="1" ht="11.25" customHeight="1">
      <c r="A392" s="13" t="s">
        <v>0</v>
      </c>
      <c r="B392" s="16"/>
      <c r="C392" s="31"/>
      <c r="D392" s="32"/>
      <c r="E392" s="27">
        <f aca="true" t="shared" si="96" ref="E392:E398">IF(COUNT(C392:D392)=2,ABS(D392-C392),0)</f>
        <v>0</v>
      </c>
      <c r="F392" s="28"/>
      <c r="G392" s="32"/>
      <c r="H392" s="27">
        <f aca="true" t="shared" si="97" ref="H392:H398">IF(COUNT(F392:G392)=2,ABS(G392-F392),0)</f>
        <v>0</v>
      </c>
      <c r="I392" s="79"/>
      <c r="J392" s="29">
        <f>IF(I392=0,MIN(M392,L389),MIN(M392,I392))</f>
        <v>0</v>
      </c>
      <c r="K392" s="30">
        <f>IF(I392=0,MAX(M392-L389,0),MAX(M392-I392,0))</f>
        <v>0</v>
      </c>
      <c r="L392" s="27">
        <f aca="true" t="shared" si="98" ref="L392:L398">E392+H392</f>
        <v>0</v>
      </c>
      <c r="M392" s="27">
        <f>IF((COUNT(C392:D392,F392:G392)=4),(G392-C392-(MAX(TIME(F389,0,0),F392-D392))),E392+H392)</f>
        <v>0</v>
      </c>
      <c r="N392" s="23"/>
    </row>
    <row r="393" spans="1:14" s="12" customFormat="1" ht="11.25" customHeight="1">
      <c r="A393" s="14" t="s">
        <v>1</v>
      </c>
      <c r="B393" s="16"/>
      <c r="C393" s="31"/>
      <c r="D393" s="32"/>
      <c r="E393" s="27">
        <f t="shared" si="96"/>
        <v>0</v>
      </c>
      <c r="F393" s="28"/>
      <c r="G393" s="32"/>
      <c r="H393" s="27">
        <f t="shared" si="97"/>
        <v>0</v>
      </c>
      <c r="I393" s="79"/>
      <c r="J393" s="29">
        <f>IF(I393=0,MIN(M393,L389),MIN(M393,I393))</f>
        <v>0</v>
      </c>
      <c r="K393" s="30">
        <f>IF(I393=0,MAX(M393-L389,0),MAX(M393-I393,0))</f>
        <v>0</v>
      </c>
      <c r="L393" s="27">
        <f t="shared" si="98"/>
        <v>0</v>
      </c>
      <c r="M393" s="27">
        <f>IF((COUNT(C393:D393,F393:G393)=4),(G393-C393-(MAX(TIME(F389,0,0),F393-D393))),E393+H393)</f>
        <v>0</v>
      </c>
      <c r="N393" s="23"/>
    </row>
    <row r="394" spans="1:13" s="12" customFormat="1" ht="11.25" customHeight="1">
      <c r="A394" s="14" t="s">
        <v>2</v>
      </c>
      <c r="B394" s="16"/>
      <c r="C394" s="31"/>
      <c r="D394" s="32"/>
      <c r="E394" s="27">
        <f t="shared" si="96"/>
        <v>0</v>
      </c>
      <c r="F394" s="28"/>
      <c r="G394" s="32"/>
      <c r="H394" s="27">
        <f t="shared" si="97"/>
        <v>0</v>
      </c>
      <c r="I394" s="79"/>
      <c r="J394" s="29">
        <f>IF(I394=0,MIN(M394,L389),MIN(M394,I394))</f>
        <v>0</v>
      </c>
      <c r="K394" s="30">
        <f>IF(I394=0,MAX(M394-L389,0),MAX(M394-I394,0))</f>
        <v>0</v>
      </c>
      <c r="L394" s="27">
        <f t="shared" si="98"/>
        <v>0</v>
      </c>
      <c r="M394" s="27">
        <f>IF((COUNT(C394:D394,F394:G394)=4),(G394-C394-(MAX(TIME(F389,0,0),F394-D394))),E394+H394)</f>
        <v>0</v>
      </c>
    </row>
    <row r="395" spans="1:13" s="12" customFormat="1" ht="11.25" customHeight="1">
      <c r="A395" s="14" t="s">
        <v>3</v>
      </c>
      <c r="B395" s="16"/>
      <c r="C395" s="31"/>
      <c r="D395" s="32"/>
      <c r="E395" s="27">
        <f t="shared" si="96"/>
        <v>0</v>
      </c>
      <c r="F395" s="28"/>
      <c r="G395" s="32"/>
      <c r="H395" s="27">
        <f t="shared" si="97"/>
        <v>0</v>
      </c>
      <c r="I395" s="79"/>
      <c r="J395" s="29">
        <f>IF(I395=0,MIN(M395,L389),MIN(M395,I395))</f>
        <v>0</v>
      </c>
      <c r="K395" s="30">
        <f>IF(I395=0,MAX(M395-L389,0),MAX(M395-I395,0))</f>
        <v>0</v>
      </c>
      <c r="L395" s="27">
        <f t="shared" si="98"/>
        <v>0</v>
      </c>
      <c r="M395" s="27">
        <f>IF((COUNT(C395:D395,F395:G395)=4),(G395-C395-(MAX(TIME(F389,0,0),F395-D395))),E395+H395)</f>
        <v>0</v>
      </c>
    </row>
    <row r="396" spans="1:14" s="12" customFormat="1" ht="11.25" customHeight="1" thickBot="1">
      <c r="A396" s="15" t="s">
        <v>4</v>
      </c>
      <c r="B396" s="16"/>
      <c r="C396" s="31"/>
      <c r="D396" s="32"/>
      <c r="E396" s="33">
        <f t="shared" si="96"/>
        <v>0</v>
      </c>
      <c r="F396" s="28"/>
      <c r="G396" s="32"/>
      <c r="H396" s="33">
        <f t="shared" si="97"/>
        <v>0</v>
      </c>
      <c r="I396" s="80"/>
      <c r="J396" s="29">
        <f>IF(I396=0,MIN(M396,L389),MIN(M396,I396))</f>
        <v>0</v>
      </c>
      <c r="K396" s="30">
        <f>IF(I396=0,MAX(M396-L389,0),MAX(M396-I396,0))</f>
        <v>0</v>
      </c>
      <c r="L396" s="33">
        <f t="shared" si="98"/>
        <v>0</v>
      </c>
      <c r="M396" s="27">
        <f>IF((COUNT(C396:D396,F396:G396)=4),(G396-C396-(MAX(TIME(F389,0,0),F396-D396))),E396+H396)</f>
        <v>0</v>
      </c>
      <c r="N396" s="24"/>
    </row>
    <row r="397" spans="1:13" s="12" customFormat="1" ht="11.25" customHeight="1">
      <c r="A397" s="43" t="s">
        <v>5</v>
      </c>
      <c r="B397" s="54"/>
      <c r="C397" s="44"/>
      <c r="D397" s="45"/>
      <c r="E397" s="46">
        <f t="shared" si="96"/>
        <v>0</v>
      </c>
      <c r="F397" s="44"/>
      <c r="G397" s="45"/>
      <c r="H397" s="46">
        <f t="shared" si="97"/>
        <v>0</v>
      </c>
      <c r="I397" s="81"/>
      <c r="J397" s="29">
        <f>IF(I397=0,MIN(M397,L389),MIN(M397,I397))</f>
        <v>0</v>
      </c>
      <c r="K397" s="30">
        <f>IF(I397=0,MAX(M397-L389,0),MAX(M397-I397,0))</f>
        <v>0</v>
      </c>
      <c r="L397" s="46">
        <f t="shared" si="98"/>
        <v>0</v>
      </c>
      <c r="M397" s="27">
        <f>IF((COUNT(C397:D397,F397:G397)=4),(G397-C397-(MAX(TIME(F389,0,0),F397-D397))),E397+H397)</f>
        <v>0</v>
      </c>
    </row>
    <row r="398" spans="1:14" s="12" customFormat="1" ht="11.25" customHeight="1" thickBot="1">
      <c r="A398" s="15" t="s">
        <v>6</v>
      </c>
      <c r="B398" s="16"/>
      <c r="C398" s="31"/>
      <c r="D398" s="32"/>
      <c r="E398" s="27">
        <f t="shared" si="96"/>
        <v>0</v>
      </c>
      <c r="F398" s="28"/>
      <c r="G398" s="32"/>
      <c r="H398" s="27">
        <f t="shared" si="97"/>
        <v>0</v>
      </c>
      <c r="I398" s="79"/>
      <c r="J398" s="29">
        <f>IF(I398=0,MIN(M398,L389),MIN(M398,I398))</f>
        <v>0</v>
      </c>
      <c r="K398" s="30">
        <f>IF(I398=0,MAX(M398-L389,0),MAX(M398-I398,0))</f>
        <v>0</v>
      </c>
      <c r="L398" s="33">
        <f t="shared" si="98"/>
        <v>0</v>
      </c>
      <c r="M398" s="27">
        <f>IF((COUNT(C398:D398,F398:G398)=4),(G398-C398-(MAX(TIME(F389,0,0),F398-D398))),E398+H398)</f>
        <v>0</v>
      </c>
      <c r="N398" s="17"/>
    </row>
    <row r="399" spans="1:13" s="12" customFormat="1" ht="12.75" customHeight="1" thickBot="1">
      <c r="A399" s="127" t="s">
        <v>15</v>
      </c>
      <c r="B399" s="128"/>
      <c r="C399" s="34"/>
      <c r="D399" s="35"/>
      <c r="E399" s="35"/>
      <c r="F399" s="35"/>
      <c r="G399" s="35"/>
      <c r="H399" s="36"/>
      <c r="I399" s="35"/>
      <c r="J399" s="37">
        <f>MAX(M399-K399,0)</f>
        <v>0</v>
      </c>
      <c r="K399" s="38">
        <f>MAX(M399-(L389*COUNT(B392:B396)),0)</f>
        <v>0</v>
      </c>
      <c r="L399" s="50">
        <f>SUM(L392:L398)</f>
        <v>0</v>
      </c>
      <c r="M399" s="39">
        <f>SUM(M392:M398)</f>
        <v>0</v>
      </c>
    </row>
    <row r="400" ht="9.75" customHeight="1" thickBot="1"/>
    <row r="401" spans="1:13" s="6" customFormat="1" ht="15" customHeight="1" thickBot="1">
      <c r="A401" s="21" t="s">
        <v>55</v>
      </c>
      <c r="B401" s="22"/>
      <c r="C401" s="22"/>
      <c r="D401" s="55" t="s">
        <v>108</v>
      </c>
      <c r="E401" s="55"/>
      <c r="F401" s="22">
        <v>1</v>
      </c>
      <c r="G401" s="22"/>
      <c r="H401" s="22"/>
      <c r="I401" s="22"/>
      <c r="J401" s="22"/>
      <c r="K401" s="55" t="s">
        <v>24</v>
      </c>
      <c r="L401" s="57">
        <v>0.325</v>
      </c>
      <c r="M401" s="56">
        <f>L401*(COUNT(B404:B408))</f>
        <v>0</v>
      </c>
    </row>
    <row r="402" spans="1:13" s="6" customFormat="1" ht="13.5" customHeight="1" thickBot="1">
      <c r="A402" s="7"/>
      <c r="B402" s="8"/>
      <c r="C402" s="129" t="s">
        <v>9</v>
      </c>
      <c r="D402" s="130"/>
      <c r="E402" s="131"/>
      <c r="F402" s="129" t="s">
        <v>10</v>
      </c>
      <c r="G402" s="130"/>
      <c r="H402" s="131"/>
      <c r="I402" s="72"/>
      <c r="J402" s="129" t="s">
        <v>14</v>
      </c>
      <c r="K402" s="130"/>
      <c r="L402" s="131"/>
      <c r="M402" s="52"/>
    </row>
    <row r="403" spans="1:13" s="12" customFormat="1" ht="13.5" customHeight="1" thickBot="1">
      <c r="A403" s="9" t="s">
        <v>17</v>
      </c>
      <c r="B403" s="10" t="s">
        <v>22</v>
      </c>
      <c r="C403" s="9" t="s">
        <v>7</v>
      </c>
      <c r="D403" s="10" t="s">
        <v>8</v>
      </c>
      <c r="E403" s="11" t="s">
        <v>11</v>
      </c>
      <c r="F403" s="9" t="s">
        <v>7</v>
      </c>
      <c r="G403" s="10" t="s">
        <v>8</v>
      </c>
      <c r="H403" s="11" t="s">
        <v>11</v>
      </c>
      <c r="I403" s="9" t="s">
        <v>95</v>
      </c>
      <c r="J403" s="9" t="s">
        <v>13</v>
      </c>
      <c r="K403" s="49" t="s">
        <v>23</v>
      </c>
      <c r="L403" s="11" t="s">
        <v>11</v>
      </c>
      <c r="M403" s="11" t="s">
        <v>12</v>
      </c>
    </row>
    <row r="404" spans="1:14" s="12" customFormat="1" ht="11.25" customHeight="1">
      <c r="A404" s="13" t="s">
        <v>0</v>
      </c>
      <c r="B404" s="16"/>
      <c r="C404" s="31"/>
      <c r="D404" s="32"/>
      <c r="E404" s="27">
        <f aca="true" t="shared" si="99" ref="E404:E410">IF(COUNT(C404:D404)=2,ABS(D404-C404),0)</f>
        <v>0</v>
      </c>
      <c r="F404" s="28"/>
      <c r="G404" s="32"/>
      <c r="H404" s="27">
        <f aca="true" t="shared" si="100" ref="H404:H410">IF(COUNT(F404:G404)=2,ABS(G404-F404),0)</f>
        <v>0</v>
      </c>
      <c r="I404" s="79"/>
      <c r="J404" s="29">
        <f>IF(I404=0,MIN(M404,L401),MIN(M404,I404))</f>
        <v>0</v>
      </c>
      <c r="K404" s="30">
        <f>IF(I404=0,MAX(M404-L401,0),MAX(M404-I404,0))</f>
        <v>0</v>
      </c>
      <c r="L404" s="27">
        <f aca="true" t="shared" si="101" ref="L404:L410">E404+H404</f>
        <v>0</v>
      </c>
      <c r="M404" s="27">
        <f>IF((COUNT(C404:D404,F404:G404)=4),(G404-C404-(MAX(TIME(F401,0,0),F404-D404))),E404+H404)</f>
        <v>0</v>
      </c>
      <c r="N404" s="23"/>
    </row>
    <row r="405" spans="1:14" s="12" customFormat="1" ht="11.25" customHeight="1">
      <c r="A405" s="14" t="s">
        <v>1</v>
      </c>
      <c r="B405" s="16"/>
      <c r="C405" s="31"/>
      <c r="D405" s="32"/>
      <c r="E405" s="27">
        <f t="shared" si="99"/>
        <v>0</v>
      </c>
      <c r="F405" s="28"/>
      <c r="G405" s="32"/>
      <c r="H405" s="27">
        <f t="shared" si="100"/>
        <v>0</v>
      </c>
      <c r="I405" s="79"/>
      <c r="J405" s="29">
        <f>IF(I405=0,MIN(M405,L401),MIN(M405,I405))</f>
        <v>0</v>
      </c>
      <c r="K405" s="30">
        <f>IF(I405=0,MAX(M405-L401,0),MAX(M405-I405,0))</f>
        <v>0</v>
      </c>
      <c r="L405" s="27">
        <f t="shared" si="101"/>
        <v>0</v>
      </c>
      <c r="M405" s="27">
        <f>IF((COUNT(C405:D405,F405:G405)=4),(G405-C405-(MAX(TIME(F401,0,0),F405-D405))),E405+H405)</f>
        <v>0</v>
      </c>
      <c r="N405" s="23"/>
    </row>
    <row r="406" spans="1:13" s="12" customFormat="1" ht="11.25" customHeight="1">
      <c r="A406" s="14" t="s">
        <v>2</v>
      </c>
      <c r="B406" s="16"/>
      <c r="C406" s="31"/>
      <c r="D406" s="32"/>
      <c r="E406" s="27">
        <f t="shared" si="99"/>
        <v>0</v>
      </c>
      <c r="F406" s="28"/>
      <c r="G406" s="32"/>
      <c r="H406" s="27">
        <f t="shared" si="100"/>
        <v>0</v>
      </c>
      <c r="I406" s="79"/>
      <c r="J406" s="29">
        <f>IF(I406=0,MIN(M406,L401),MIN(M406,I406))</f>
        <v>0</v>
      </c>
      <c r="K406" s="30">
        <f>IF(I406=0,MAX(M406-L401,0),MAX(M406-I406,0))</f>
        <v>0</v>
      </c>
      <c r="L406" s="27">
        <f t="shared" si="101"/>
        <v>0</v>
      </c>
      <c r="M406" s="27">
        <f>IF((COUNT(C406:D406,F406:G406)=4),(G406-C406-(MAX(TIME(F401,0,0),F406-D406))),E406+H406)</f>
        <v>0</v>
      </c>
    </row>
    <row r="407" spans="1:13" s="12" customFormat="1" ht="11.25" customHeight="1">
      <c r="A407" s="14" t="s">
        <v>3</v>
      </c>
      <c r="B407" s="16"/>
      <c r="C407" s="31"/>
      <c r="D407" s="32"/>
      <c r="E407" s="27">
        <f t="shared" si="99"/>
        <v>0</v>
      </c>
      <c r="F407" s="28"/>
      <c r="G407" s="32"/>
      <c r="H407" s="27">
        <f t="shared" si="100"/>
        <v>0</v>
      </c>
      <c r="I407" s="79"/>
      <c r="J407" s="29">
        <f>IF(I407=0,MIN(M407,L401),MIN(M407,I407))</f>
        <v>0</v>
      </c>
      <c r="K407" s="30">
        <f>IF(I407=0,MAX(M407-L401,0),MAX(M407-I407,0))</f>
        <v>0</v>
      </c>
      <c r="L407" s="27">
        <f t="shared" si="101"/>
        <v>0</v>
      </c>
      <c r="M407" s="27">
        <f>IF((COUNT(C407:D407,F407:G407)=4),(G407-C407-(MAX(TIME(F401,0,0),F407-D407))),E407+H407)</f>
        <v>0</v>
      </c>
    </row>
    <row r="408" spans="1:14" s="12" customFormat="1" ht="11.25" customHeight="1" thickBot="1">
      <c r="A408" s="15" t="s">
        <v>4</v>
      </c>
      <c r="B408" s="16"/>
      <c r="C408" s="31"/>
      <c r="D408" s="32"/>
      <c r="E408" s="33">
        <f t="shared" si="99"/>
        <v>0</v>
      </c>
      <c r="F408" s="28"/>
      <c r="G408" s="32"/>
      <c r="H408" s="33">
        <f t="shared" si="100"/>
        <v>0</v>
      </c>
      <c r="I408" s="80"/>
      <c r="J408" s="29">
        <f>IF(I408=0,MIN(M408,L401),MIN(M408,I408))</f>
        <v>0</v>
      </c>
      <c r="K408" s="30">
        <f>IF(I408=0,MAX(M408-L401,0),MAX(M408-I408,0))</f>
        <v>0</v>
      </c>
      <c r="L408" s="33">
        <f t="shared" si="101"/>
        <v>0</v>
      </c>
      <c r="M408" s="27">
        <f>IF((COUNT(C408:D408,F408:G408)=4),(G408-C408-(MAX(TIME(F401,0,0),F408-D408))),E408+H408)</f>
        <v>0</v>
      </c>
      <c r="N408" s="24"/>
    </row>
    <row r="409" spans="1:13" s="12" customFormat="1" ht="11.25" customHeight="1">
      <c r="A409" s="43" t="s">
        <v>5</v>
      </c>
      <c r="B409" s="54"/>
      <c r="C409" s="44"/>
      <c r="D409" s="45"/>
      <c r="E409" s="46">
        <f t="shared" si="99"/>
        <v>0</v>
      </c>
      <c r="F409" s="44"/>
      <c r="G409" s="45"/>
      <c r="H409" s="46">
        <f t="shared" si="100"/>
        <v>0</v>
      </c>
      <c r="I409" s="81"/>
      <c r="J409" s="29">
        <f>IF(I409=0,MIN(M409,L401),MIN(M409,I409))</f>
        <v>0</v>
      </c>
      <c r="K409" s="30">
        <f>IF(I409=0,MAX(M409-L401,0),MAX(M409-I409,0))</f>
        <v>0</v>
      </c>
      <c r="L409" s="46">
        <f t="shared" si="101"/>
        <v>0</v>
      </c>
      <c r="M409" s="27">
        <f>IF((COUNT(C409:D409,F409:G409)=4),(G409-C409-(MAX(TIME(F401,0,0),F409-D409))),E409+H409)</f>
        <v>0</v>
      </c>
    </row>
    <row r="410" spans="1:14" s="12" customFormat="1" ht="11.25" customHeight="1" thickBot="1">
      <c r="A410" s="15" t="s">
        <v>6</v>
      </c>
      <c r="B410" s="16"/>
      <c r="C410" s="31"/>
      <c r="D410" s="32"/>
      <c r="E410" s="27">
        <f t="shared" si="99"/>
        <v>0</v>
      </c>
      <c r="F410" s="28"/>
      <c r="G410" s="32"/>
      <c r="H410" s="27">
        <f t="shared" si="100"/>
        <v>0</v>
      </c>
      <c r="I410" s="79"/>
      <c r="J410" s="29">
        <f>IF(I410=0,MIN(M410,L401),MIN(M410,I410))</f>
        <v>0</v>
      </c>
      <c r="K410" s="30">
        <f>IF(I410=0,MAX(M410-L401,0),MAX(M410-I410,0))</f>
        <v>0</v>
      </c>
      <c r="L410" s="33">
        <f t="shared" si="101"/>
        <v>0</v>
      </c>
      <c r="M410" s="27">
        <f>IF((COUNT(C410:D410,F410:G410)=4),(G410-C410-(MAX(TIME(F401,0,0),F410-D410))),E410+H410)</f>
        <v>0</v>
      </c>
      <c r="N410" s="17"/>
    </row>
    <row r="411" spans="1:13" s="12" customFormat="1" ht="12.75" customHeight="1" thickBot="1">
      <c r="A411" s="127" t="s">
        <v>15</v>
      </c>
      <c r="B411" s="128"/>
      <c r="C411" s="34"/>
      <c r="D411" s="35"/>
      <c r="E411" s="35"/>
      <c r="F411" s="35"/>
      <c r="G411" s="35"/>
      <c r="H411" s="36"/>
      <c r="I411" s="35"/>
      <c r="J411" s="37">
        <f>MAX(M411-K411,0)</f>
        <v>0</v>
      </c>
      <c r="K411" s="38">
        <f>MAX(M411-(L401*COUNT(B404:B408)),0)</f>
        <v>0</v>
      </c>
      <c r="L411" s="50">
        <f>SUM(L404:L410)</f>
        <v>0</v>
      </c>
      <c r="M411" s="39">
        <f>SUM(M404:M410)</f>
        <v>0</v>
      </c>
    </row>
    <row r="412" ht="9.75" customHeight="1" thickBot="1"/>
    <row r="413" spans="1:13" s="6" customFormat="1" ht="15" customHeight="1" thickBot="1">
      <c r="A413" s="21" t="s">
        <v>56</v>
      </c>
      <c r="B413" s="22"/>
      <c r="C413" s="22"/>
      <c r="D413" s="55" t="s">
        <v>108</v>
      </c>
      <c r="E413" s="55"/>
      <c r="F413" s="22">
        <v>1</v>
      </c>
      <c r="G413" s="22"/>
      <c r="H413" s="22"/>
      <c r="I413" s="22"/>
      <c r="J413" s="22"/>
      <c r="K413" s="55" t="s">
        <v>24</v>
      </c>
      <c r="L413" s="57">
        <v>0.325</v>
      </c>
      <c r="M413" s="56">
        <f>L413*(COUNT(B416:B420))</f>
        <v>0</v>
      </c>
    </row>
    <row r="414" spans="1:13" s="6" customFormat="1" ht="13.5" customHeight="1" thickBot="1">
      <c r="A414" s="7"/>
      <c r="B414" s="8"/>
      <c r="C414" s="129" t="s">
        <v>9</v>
      </c>
      <c r="D414" s="130"/>
      <c r="E414" s="131"/>
      <c r="F414" s="129" t="s">
        <v>10</v>
      </c>
      <c r="G414" s="130"/>
      <c r="H414" s="131"/>
      <c r="I414" s="72"/>
      <c r="J414" s="129" t="s">
        <v>14</v>
      </c>
      <c r="K414" s="130"/>
      <c r="L414" s="131"/>
      <c r="M414" s="52"/>
    </row>
    <row r="415" spans="1:13" s="12" customFormat="1" ht="13.5" customHeight="1" thickBot="1">
      <c r="A415" s="9" t="s">
        <v>17</v>
      </c>
      <c r="B415" s="10" t="s">
        <v>22</v>
      </c>
      <c r="C415" s="9" t="s">
        <v>7</v>
      </c>
      <c r="D415" s="10" t="s">
        <v>8</v>
      </c>
      <c r="E415" s="11" t="s">
        <v>11</v>
      </c>
      <c r="F415" s="9" t="s">
        <v>7</v>
      </c>
      <c r="G415" s="10" t="s">
        <v>8</v>
      </c>
      <c r="H415" s="11" t="s">
        <v>11</v>
      </c>
      <c r="I415" s="9" t="s">
        <v>95</v>
      </c>
      <c r="J415" s="9" t="s">
        <v>13</v>
      </c>
      <c r="K415" s="49" t="s">
        <v>23</v>
      </c>
      <c r="L415" s="11" t="s">
        <v>11</v>
      </c>
      <c r="M415" s="11" t="s">
        <v>12</v>
      </c>
    </row>
    <row r="416" spans="1:14" s="12" customFormat="1" ht="11.25" customHeight="1">
      <c r="A416" s="13" t="s">
        <v>0</v>
      </c>
      <c r="B416" s="16"/>
      <c r="C416" s="25"/>
      <c r="D416" s="26"/>
      <c r="E416" s="27">
        <f aca="true" t="shared" si="102" ref="E416:E422">IF(COUNT(C416:D416)=2,ABS(D416-C416),0)</f>
        <v>0</v>
      </c>
      <c r="F416" s="28"/>
      <c r="G416" s="26"/>
      <c r="H416" s="27">
        <f aca="true" t="shared" si="103" ref="H416:H422">IF(COUNT(F416:G416)=2,ABS(G416-F416),0)</f>
        <v>0</v>
      </c>
      <c r="I416" s="79"/>
      <c r="J416" s="29">
        <f>IF(I416=0,MIN(M416,L413),MIN(M416,I416))</f>
        <v>0</v>
      </c>
      <c r="K416" s="30">
        <f>IF(I416=0,MAX(M416-L413,0),MAX(M416-I416,0))</f>
        <v>0</v>
      </c>
      <c r="L416" s="27">
        <f aca="true" t="shared" si="104" ref="L416:L422">E416+H416</f>
        <v>0</v>
      </c>
      <c r="M416" s="27">
        <f>IF((COUNT(C416:D416,F416:G416)=4),(G416-C416-(MAX(TIME(F413,0,0),F416-D416))),E416+H416)</f>
        <v>0</v>
      </c>
      <c r="N416" s="23"/>
    </row>
    <row r="417" spans="1:14" s="12" customFormat="1" ht="11.25" customHeight="1">
      <c r="A417" s="14" t="s">
        <v>1</v>
      </c>
      <c r="B417" s="16"/>
      <c r="C417" s="31"/>
      <c r="D417" s="32"/>
      <c r="E417" s="27">
        <f t="shared" si="102"/>
        <v>0</v>
      </c>
      <c r="F417" s="28"/>
      <c r="G417" s="32"/>
      <c r="H417" s="27">
        <f t="shared" si="103"/>
        <v>0</v>
      </c>
      <c r="I417" s="79"/>
      <c r="J417" s="29">
        <f>IF(I417=0,MIN(M417,L413),MIN(M417,I417))</f>
        <v>0</v>
      </c>
      <c r="K417" s="30">
        <f>IF(I417=0,MAX(M417-L413,0),MAX(M417-I417,0))</f>
        <v>0</v>
      </c>
      <c r="L417" s="27">
        <f t="shared" si="104"/>
        <v>0</v>
      </c>
      <c r="M417" s="27">
        <f>IF((COUNT(C417:D417,F417:G417)=4),(G417-C417-(MAX(TIME(F413,0,0),F417-D417))),E417+H417)</f>
        <v>0</v>
      </c>
      <c r="N417" s="23"/>
    </row>
    <row r="418" spans="1:13" s="12" customFormat="1" ht="11.25" customHeight="1">
      <c r="A418" s="14" t="s">
        <v>2</v>
      </c>
      <c r="B418" s="16"/>
      <c r="C418" s="31"/>
      <c r="D418" s="32"/>
      <c r="E418" s="27">
        <f t="shared" si="102"/>
        <v>0</v>
      </c>
      <c r="F418" s="28"/>
      <c r="G418" s="32"/>
      <c r="H418" s="27">
        <f t="shared" si="103"/>
        <v>0</v>
      </c>
      <c r="I418" s="79"/>
      <c r="J418" s="29">
        <f>IF(I418=0,MIN(M418,L413),MIN(M418,I418))</f>
        <v>0</v>
      </c>
      <c r="K418" s="30">
        <f>IF(I418=0,MAX(M418-L413,0),MAX(M418-I418,0))</f>
        <v>0</v>
      </c>
      <c r="L418" s="27">
        <f t="shared" si="104"/>
        <v>0</v>
      </c>
      <c r="M418" s="27">
        <f>IF((COUNT(C418:D418,F418:G418)=4),(G418-C418-(MAX(TIME(F413,0,0),F418-D418))),E418+H418)</f>
        <v>0</v>
      </c>
    </row>
    <row r="419" spans="1:13" s="12" customFormat="1" ht="11.25" customHeight="1">
      <c r="A419" s="14" t="s">
        <v>3</v>
      </c>
      <c r="B419" s="16"/>
      <c r="C419" s="31"/>
      <c r="D419" s="32"/>
      <c r="E419" s="27">
        <f t="shared" si="102"/>
        <v>0</v>
      </c>
      <c r="F419" s="28"/>
      <c r="G419" s="32"/>
      <c r="H419" s="27">
        <f t="shared" si="103"/>
        <v>0</v>
      </c>
      <c r="I419" s="79"/>
      <c r="J419" s="29">
        <f>IF(I419=0,MIN(M419,L413),MIN(M419,I419))</f>
        <v>0</v>
      </c>
      <c r="K419" s="30">
        <f>IF(I419=0,MAX(M419-L413,0),MAX(M419-I419,0))</f>
        <v>0</v>
      </c>
      <c r="L419" s="27">
        <f t="shared" si="104"/>
        <v>0</v>
      </c>
      <c r="M419" s="27">
        <f>IF((COUNT(C419:D419,F419:G419)=4),(G419-C419-(MAX(TIME(F413,0,0),F419-D419))),E419+H419)</f>
        <v>0</v>
      </c>
    </row>
    <row r="420" spans="1:14" s="12" customFormat="1" ht="11.25" customHeight="1" thickBot="1">
      <c r="A420" s="15" t="s">
        <v>4</v>
      </c>
      <c r="B420" s="16"/>
      <c r="C420" s="40"/>
      <c r="D420" s="41"/>
      <c r="E420" s="33">
        <f t="shared" si="102"/>
        <v>0</v>
      </c>
      <c r="F420" s="42"/>
      <c r="G420" s="41"/>
      <c r="H420" s="33">
        <f t="shared" si="103"/>
        <v>0</v>
      </c>
      <c r="I420" s="80"/>
      <c r="J420" s="29">
        <f>IF(I420=0,MIN(M420,L413),MIN(M420,I420))</f>
        <v>0</v>
      </c>
      <c r="K420" s="30">
        <f>IF(I420=0,MAX(M420-L413,0),MAX(M420-I420,0))</f>
        <v>0</v>
      </c>
      <c r="L420" s="33">
        <f t="shared" si="104"/>
        <v>0</v>
      </c>
      <c r="M420" s="27">
        <f>IF((COUNT(C420:D420,F420:G420)=4),(G420-C420-(MAX(TIME(F413,0,0),F420-D420))),E420+H420)</f>
        <v>0</v>
      </c>
      <c r="N420" s="24"/>
    </row>
    <row r="421" spans="1:13" s="12" customFormat="1" ht="11.25" customHeight="1">
      <c r="A421" s="43" t="s">
        <v>5</v>
      </c>
      <c r="B421" s="54"/>
      <c r="C421" s="44"/>
      <c r="D421" s="45"/>
      <c r="E421" s="46">
        <f t="shared" si="102"/>
        <v>0</v>
      </c>
      <c r="F421" s="44"/>
      <c r="G421" s="45"/>
      <c r="H421" s="46">
        <f t="shared" si="103"/>
        <v>0</v>
      </c>
      <c r="I421" s="81"/>
      <c r="J421" s="29">
        <f>IF(I421=0,MIN(M421,L413),MIN(M421,I421))</f>
        <v>0</v>
      </c>
      <c r="K421" s="30">
        <f>IF(I421=0,MAX(M421-L413,0),MAX(M421-I421,0))</f>
        <v>0</v>
      </c>
      <c r="L421" s="46">
        <f t="shared" si="104"/>
        <v>0</v>
      </c>
      <c r="M421" s="27">
        <f>IF((COUNT(C421:D421,F421:G421)=4),(G421-C421-(MAX(TIME(F413,0,0),F421-D421))),E421+H421)</f>
        <v>0</v>
      </c>
    </row>
    <row r="422" spans="1:14" s="12" customFormat="1" ht="11.25" customHeight="1" thickBot="1">
      <c r="A422" s="15" t="s">
        <v>6</v>
      </c>
      <c r="B422" s="16"/>
      <c r="C422" s="31"/>
      <c r="D422" s="32"/>
      <c r="E422" s="27">
        <f t="shared" si="102"/>
        <v>0</v>
      </c>
      <c r="F422" s="28"/>
      <c r="G422" s="32"/>
      <c r="H422" s="27">
        <f t="shared" si="103"/>
        <v>0</v>
      </c>
      <c r="I422" s="79"/>
      <c r="J422" s="29">
        <f>IF(I422=0,MIN(M422,L413),MIN(M422,I422))</f>
        <v>0</v>
      </c>
      <c r="K422" s="30">
        <f>IF(I422=0,MAX(M422-L413,0),MAX(M422-I422,0))</f>
        <v>0</v>
      </c>
      <c r="L422" s="33">
        <f t="shared" si="104"/>
        <v>0</v>
      </c>
      <c r="M422" s="27">
        <f>IF((COUNT(C422:D422,F422:G422)=4),(G422-C422-(MAX(TIME(F413,0,0),F422-D422))),E422+H422)</f>
        <v>0</v>
      </c>
      <c r="N422" s="17"/>
    </row>
    <row r="423" spans="1:13" s="12" customFormat="1" ht="12.75" customHeight="1" thickBot="1">
      <c r="A423" s="127" t="s">
        <v>15</v>
      </c>
      <c r="B423" s="128"/>
      <c r="C423" s="34"/>
      <c r="D423" s="35"/>
      <c r="E423" s="35"/>
      <c r="F423" s="35"/>
      <c r="G423" s="35"/>
      <c r="H423" s="36"/>
      <c r="I423" s="35"/>
      <c r="J423" s="37">
        <f>MAX(M423-K423,0)</f>
        <v>0</v>
      </c>
      <c r="K423" s="38">
        <f>MAX(M423-(L413*COUNT(B416:B420)),0)</f>
        <v>0</v>
      </c>
      <c r="L423" s="50">
        <f>SUM(L416:L422)</f>
        <v>0</v>
      </c>
      <c r="M423" s="39">
        <f>SUM(M416:M422)</f>
        <v>0</v>
      </c>
    </row>
    <row r="424" ht="9.75" customHeight="1" thickBot="1"/>
    <row r="425" spans="1:13" s="6" customFormat="1" ht="15" customHeight="1" thickBot="1">
      <c r="A425" s="21" t="s">
        <v>57</v>
      </c>
      <c r="B425" s="22"/>
      <c r="C425" s="22"/>
      <c r="D425" s="55" t="s">
        <v>108</v>
      </c>
      <c r="E425" s="55"/>
      <c r="F425" s="22">
        <v>1</v>
      </c>
      <c r="G425" s="22"/>
      <c r="H425" s="22"/>
      <c r="I425" s="22"/>
      <c r="J425" s="22"/>
      <c r="K425" s="55" t="s">
        <v>24</v>
      </c>
      <c r="L425" s="57">
        <v>0.325</v>
      </c>
      <c r="M425" s="56">
        <f>L425*(COUNT(B428:B432))</f>
        <v>0</v>
      </c>
    </row>
    <row r="426" spans="1:13" s="6" customFormat="1" ht="13.5" customHeight="1" thickBot="1">
      <c r="A426" s="7"/>
      <c r="B426" s="8"/>
      <c r="C426" s="129" t="s">
        <v>9</v>
      </c>
      <c r="D426" s="130"/>
      <c r="E426" s="131"/>
      <c r="F426" s="129" t="s">
        <v>10</v>
      </c>
      <c r="G426" s="130"/>
      <c r="H426" s="131"/>
      <c r="I426" s="72"/>
      <c r="J426" s="129" t="s">
        <v>14</v>
      </c>
      <c r="K426" s="130"/>
      <c r="L426" s="131"/>
      <c r="M426" s="52"/>
    </row>
    <row r="427" spans="1:13" s="12" customFormat="1" ht="13.5" customHeight="1" thickBot="1">
      <c r="A427" s="9" t="s">
        <v>17</v>
      </c>
      <c r="B427" s="10" t="s">
        <v>22</v>
      </c>
      <c r="C427" s="9" t="s">
        <v>7</v>
      </c>
      <c r="D427" s="10" t="s">
        <v>8</v>
      </c>
      <c r="E427" s="11" t="s">
        <v>11</v>
      </c>
      <c r="F427" s="9" t="s">
        <v>7</v>
      </c>
      <c r="G427" s="10" t="s">
        <v>8</v>
      </c>
      <c r="H427" s="11" t="s">
        <v>11</v>
      </c>
      <c r="I427" s="9" t="s">
        <v>95</v>
      </c>
      <c r="J427" s="9" t="s">
        <v>13</v>
      </c>
      <c r="K427" s="49" t="s">
        <v>23</v>
      </c>
      <c r="L427" s="11" t="s">
        <v>11</v>
      </c>
      <c r="M427" s="11" t="s">
        <v>12</v>
      </c>
    </row>
    <row r="428" spans="1:14" s="12" customFormat="1" ht="11.25" customHeight="1">
      <c r="A428" s="13" t="s">
        <v>0</v>
      </c>
      <c r="B428" s="16"/>
      <c r="C428" s="25"/>
      <c r="D428" s="26"/>
      <c r="E428" s="27">
        <f aca="true" t="shared" si="105" ref="E428:E434">IF(COUNT(C428:D428)=2,ABS(D428-C428),0)</f>
        <v>0</v>
      </c>
      <c r="F428" s="28"/>
      <c r="G428" s="26"/>
      <c r="H428" s="27">
        <f aca="true" t="shared" si="106" ref="H428:H434">IF(COUNT(F428:G428)=2,ABS(G428-F428),0)</f>
        <v>0</v>
      </c>
      <c r="I428" s="79"/>
      <c r="J428" s="29">
        <f>IF(I428=0,MIN(M428,L425),MIN(M428,I428))</f>
        <v>0</v>
      </c>
      <c r="K428" s="30">
        <f>IF(I428=0,MAX(M428-L425,0),MAX(M428-I428,0))</f>
        <v>0</v>
      </c>
      <c r="L428" s="27">
        <f aca="true" t="shared" si="107" ref="L428:L434">E428+H428</f>
        <v>0</v>
      </c>
      <c r="M428" s="27">
        <f>IF((COUNT(C428:D428,F428:G428)=4),(G428-C428-(MAX(TIME(F425,0,0),F428-D428))),E428+H428)</f>
        <v>0</v>
      </c>
      <c r="N428" s="23"/>
    </row>
    <row r="429" spans="1:14" s="12" customFormat="1" ht="11.25" customHeight="1">
      <c r="A429" s="14" t="s">
        <v>1</v>
      </c>
      <c r="B429" s="16"/>
      <c r="C429" s="31"/>
      <c r="D429" s="32"/>
      <c r="E429" s="27">
        <f t="shared" si="105"/>
        <v>0</v>
      </c>
      <c r="F429" s="28"/>
      <c r="G429" s="32"/>
      <c r="H429" s="27">
        <f t="shared" si="106"/>
        <v>0</v>
      </c>
      <c r="I429" s="79"/>
      <c r="J429" s="29">
        <f>IF(I429=0,MIN(M429,L425),MIN(M429,I429))</f>
        <v>0</v>
      </c>
      <c r="K429" s="30">
        <f>IF(I429=0,MAX(M429-L425,0),MAX(M429-I429,0))</f>
        <v>0</v>
      </c>
      <c r="L429" s="27">
        <f t="shared" si="107"/>
        <v>0</v>
      </c>
      <c r="M429" s="27">
        <f>IF((COUNT(C429:D429,F429:G429)=4),(G429-C429-(MAX(TIME(F425,0,0),F429-D429))),E429+H429)</f>
        <v>0</v>
      </c>
      <c r="N429" s="23"/>
    </row>
    <row r="430" spans="1:13" s="12" customFormat="1" ht="11.25" customHeight="1">
      <c r="A430" s="14" t="s">
        <v>2</v>
      </c>
      <c r="B430" s="16"/>
      <c r="C430" s="31"/>
      <c r="D430" s="32"/>
      <c r="E430" s="27">
        <f t="shared" si="105"/>
        <v>0</v>
      </c>
      <c r="F430" s="28"/>
      <c r="G430" s="32"/>
      <c r="H430" s="27">
        <f t="shared" si="106"/>
        <v>0</v>
      </c>
      <c r="I430" s="79"/>
      <c r="J430" s="29">
        <f>IF(I430=0,MIN(M430,L425),MIN(M430,I430))</f>
        <v>0</v>
      </c>
      <c r="K430" s="30">
        <f>IF(I430=0,MAX(M430-L425,0),MAX(M430-I430,0))</f>
        <v>0</v>
      </c>
      <c r="L430" s="27">
        <f t="shared" si="107"/>
        <v>0</v>
      </c>
      <c r="M430" s="27">
        <f>IF((COUNT(C430:D430,F430:G430)=4),(G430-C430-(MAX(TIME(F425,0,0),F430-D430))),E430+H430)</f>
        <v>0</v>
      </c>
    </row>
    <row r="431" spans="1:13" s="12" customFormat="1" ht="11.25" customHeight="1">
      <c r="A431" s="14" t="s">
        <v>3</v>
      </c>
      <c r="B431" s="16"/>
      <c r="C431" s="31"/>
      <c r="D431" s="32"/>
      <c r="E431" s="27">
        <f t="shared" si="105"/>
        <v>0</v>
      </c>
      <c r="F431" s="28"/>
      <c r="G431" s="32"/>
      <c r="H431" s="27">
        <f t="shared" si="106"/>
        <v>0</v>
      </c>
      <c r="I431" s="79"/>
      <c r="J431" s="29">
        <f>IF(I431=0,MIN(M431,L425),MIN(M431,I431))</f>
        <v>0</v>
      </c>
      <c r="K431" s="30">
        <f>IF(I431=0,MAX(M431-L425,0),MAX(M431-I431,0))</f>
        <v>0</v>
      </c>
      <c r="L431" s="27">
        <f t="shared" si="107"/>
        <v>0</v>
      </c>
      <c r="M431" s="27">
        <f>IF((COUNT(C431:D431,F431:G431)=4),(G431-C431-(MAX(TIME(F425,0,0),F431-D431))),E431+H431)</f>
        <v>0</v>
      </c>
    </row>
    <row r="432" spans="1:14" s="12" customFormat="1" ht="11.25" customHeight="1" thickBot="1">
      <c r="A432" s="15" t="s">
        <v>4</v>
      </c>
      <c r="B432" s="16"/>
      <c r="C432" s="40"/>
      <c r="D432" s="41"/>
      <c r="E432" s="33">
        <f t="shared" si="105"/>
        <v>0</v>
      </c>
      <c r="F432" s="42"/>
      <c r="G432" s="41"/>
      <c r="H432" s="33">
        <f t="shared" si="106"/>
        <v>0</v>
      </c>
      <c r="I432" s="80"/>
      <c r="J432" s="29">
        <f>IF(I432=0,MIN(M432,L425),MIN(M432,I432))</f>
        <v>0</v>
      </c>
      <c r="K432" s="30">
        <f>IF(I432=0,MAX(M432-L425,0),MAX(M432-I432,0))</f>
        <v>0</v>
      </c>
      <c r="L432" s="33">
        <f t="shared" si="107"/>
        <v>0</v>
      </c>
      <c r="M432" s="27">
        <f>IF((COUNT(C432:D432,F432:G432)=4),(G432-C432-(MAX(TIME(F425,0,0),F432-D432))),E432+H432)</f>
        <v>0</v>
      </c>
      <c r="N432" s="24"/>
    </row>
    <row r="433" spans="1:13" s="12" customFormat="1" ht="11.25" customHeight="1">
      <c r="A433" s="43" t="s">
        <v>5</v>
      </c>
      <c r="B433" s="54"/>
      <c r="C433" s="44"/>
      <c r="D433" s="45"/>
      <c r="E433" s="46">
        <f t="shared" si="105"/>
        <v>0</v>
      </c>
      <c r="F433" s="44"/>
      <c r="G433" s="45"/>
      <c r="H433" s="46">
        <f t="shared" si="106"/>
        <v>0</v>
      </c>
      <c r="I433" s="81"/>
      <c r="J433" s="29">
        <f>IF(I433=0,MIN(M433,L425),MIN(M433,I433))</f>
        <v>0</v>
      </c>
      <c r="K433" s="30">
        <f>IF(I433=0,MAX(M433-L425,0),MAX(M433-I433,0))</f>
        <v>0</v>
      </c>
      <c r="L433" s="46">
        <f t="shared" si="107"/>
        <v>0</v>
      </c>
      <c r="M433" s="27">
        <f>IF((COUNT(C433:D433,F433:G433)=4),(G433-C433-(MAX(TIME(F425,0,0),F433-D433))),E433+H433)</f>
        <v>0</v>
      </c>
    </row>
    <row r="434" spans="1:14" s="12" customFormat="1" ht="11.25" customHeight="1" thickBot="1">
      <c r="A434" s="15" t="s">
        <v>6</v>
      </c>
      <c r="B434" s="16"/>
      <c r="C434" s="31"/>
      <c r="D434" s="32"/>
      <c r="E434" s="27">
        <f t="shared" si="105"/>
        <v>0</v>
      </c>
      <c r="F434" s="28"/>
      <c r="G434" s="32"/>
      <c r="H434" s="27">
        <f t="shared" si="106"/>
        <v>0</v>
      </c>
      <c r="I434" s="79"/>
      <c r="J434" s="29">
        <f>IF(I434=0,MIN(M434,L425),MIN(M434,I434))</f>
        <v>0</v>
      </c>
      <c r="K434" s="30">
        <f>IF(I434=0,MAX(M434-L425,0),MAX(M434-I434,0))</f>
        <v>0</v>
      </c>
      <c r="L434" s="33">
        <f t="shared" si="107"/>
        <v>0</v>
      </c>
      <c r="M434" s="27">
        <f>IF((COUNT(C434:D434,F434:G434)=4),(G434-C434-(MAX(TIME(F425,0,0),F434-D434))),E434+H434)</f>
        <v>0</v>
      </c>
      <c r="N434" s="17"/>
    </row>
    <row r="435" spans="1:13" s="12" customFormat="1" ht="12.75" customHeight="1" thickBot="1">
      <c r="A435" s="127" t="s">
        <v>15</v>
      </c>
      <c r="B435" s="128"/>
      <c r="C435" s="34"/>
      <c r="D435" s="35"/>
      <c r="E435" s="35"/>
      <c r="F435" s="35"/>
      <c r="G435" s="35"/>
      <c r="H435" s="36"/>
      <c r="I435" s="35"/>
      <c r="J435" s="37">
        <f>MAX(M435-K435,0)</f>
        <v>0</v>
      </c>
      <c r="K435" s="38">
        <f>MAX(M435-(L425*COUNT(B428:B432)),0)</f>
        <v>0</v>
      </c>
      <c r="L435" s="50">
        <f>SUM(L428:L434)</f>
        <v>0</v>
      </c>
      <c r="M435" s="39">
        <f>SUM(M428:M434)</f>
        <v>0</v>
      </c>
    </row>
    <row r="436" ht="9.75" customHeight="1" thickBot="1"/>
    <row r="437" spans="1:13" s="6" customFormat="1" ht="15" customHeight="1" thickBot="1">
      <c r="A437" s="21" t="s">
        <v>58</v>
      </c>
      <c r="B437" s="22"/>
      <c r="C437" s="22"/>
      <c r="D437" s="55" t="s">
        <v>108</v>
      </c>
      <c r="E437" s="55"/>
      <c r="F437" s="22">
        <v>1</v>
      </c>
      <c r="G437" s="22"/>
      <c r="H437" s="22"/>
      <c r="I437" s="22"/>
      <c r="J437" s="22"/>
      <c r="K437" s="55" t="s">
        <v>24</v>
      </c>
      <c r="L437" s="57">
        <v>0.325</v>
      </c>
      <c r="M437" s="56">
        <f>L437*(COUNT(B440:B444))</f>
        <v>0</v>
      </c>
    </row>
    <row r="438" spans="1:13" s="6" customFormat="1" ht="13.5" customHeight="1" thickBot="1">
      <c r="A438" s="7"/>
      <c r="B438" s="8"/>
      <c r="C438" s="129" t="s">
        <v>9</v>
      </c>
      <c r="D438" s="130"/>
      <c r="E438" s="131"/>
      <c r="F438" s="129" t="s">
        <v>10</v>
      </c>
      <c r="G438" s="130"/>
      <c r="H438" s="131"/>
      <c r="I438" s="72"/>
      <c r="J438" s="129" t="s">
        <v>14</v>
      </c>
      <c r="K438" s="130"/>
      <c r="L438" s="131"/>
      <c r="M438" s="52"/>
    </row>
    <row r="439" spans="1:13" s="12" customFormat="1" ht="13.5" customHeight="1" thickBot="1">
      <c r="A439" s="9" t="s">
        <v>17</v>
      </c>
      <c r="B439" s="10" t="s">
        <v>22</v>
      </c>
      <c r="C439" s="9" t="s">
        <v>7</v>
      </c>
      <c r="D439" s="10" t="s">
        <v>8</v>
      </c>
      <c r="E439" s="11" t="s">
        <v>11</v>
      </c>
      <c r="F439" s="9" t="s">
        <v>7</v>
      </c>
      <c r="G439" s="10" t="s">
        <v>8</v>
      </c>
      <c r="H439" s="11" t="s">
        <v>11</v>
      </c>
      <c r="I439" s="9" t="s">
        <v>95</v>
      </c>
      <c r="J439" s="9" t="s">
        <v>13</v>
      </c>
      <c r="K439" s="49" t="s">
        <v>23</v>
      </c>
      <c r="L439" s="11" t="s">
        <v>11</v>
      </c>
      <c r="M439" s="11" t="s">
        <v>12</v>
      </c>
    </row>
    <row r="440" spans="1:14" s="12" customFormat="1" ht="11.25" customHeight="1">
      <c r="A440" s="13" t="s">
        <v>0</v>
      </c>
      <c r="B440" s="16"/>
      <c r="C440" s="25"/>
      <c r="D440" s="26"/>
      <c r="E440" s="27">
        <f aca="true" t="shared" si="108" ref="E440:E446">IF(COUNT(C440:D440)=2,ABS(D440-C440),0)</f>
        <v>0</v>
      </c>
      <c r="F440" s="28"/>
      <c r="G440" s="26"/>
      <c r="H440" s="27">
        <f aca="true" t="shared" si="109" ref="H440:H446">IF(COUNT(F440:G440)=2,ABS(G440-F440),0)</f>
        <v>0</v>
      </c>
      <c r="I440" s="79"/>
      <c r="J440" s="29">
        <f>IF(I440=0,MIN(M440,L437),MIN(M440,I440))</f>
        <v>0</v>
      </c>
      <c r="K440" s="30">
        <f>IF(I440=0,MAX(M440-L437,0),MAX(M440-I440,0))</f>
        <v>0</v>
      </c>
      <c r="L440" s="27">
        <f aca="true" t="shared" si="110" ref="L440:L446">E440+H440</f>
        <v>0</v>
      </c>
      <c r="M440" s="27">
        <f>IF((COUNT(C440:D440,F440:G440)=4),(G440-C440-(MAX(TIME(F437,0,0),F440-D440))),E440+H440)</f>
        <v>0</v>
      </c>
      <c r="N440" s="23"/>
    </row>
    <row r="441" spans="1:14" s="12" customFormat="1" ht="11.25" customHeight="1">
      <c r="A441" s="14" t="s">
        <v>1</v>
      </c>
      <c r="B441" s="16"/>
      <c r="C441" s="31"/>
      <c r="D441" s="32"/>
      <c r="E441" s="27">
        <f t="shared" si="108"/>
        <v>0</v>
      </c>
      <c r="F441" s="28"/>
      <c r="G441" s="32"/>
      <c r="H441" s="27">
        <f t="shared" si="109"/>
        <v>0</v>
      </c>
      <c r="I441" s="79"/>
      <c r="J441" s="29">
        <f>IF(I441=0,MIN(M441,L437),MIN(M441,I441))</f>
        <v>0</v>
      </c>
      <c r="K441" s="30">
        <f>IF(I441=0,MAX(M441-L437,0),MAX(M441-I441,0))</f>
        <v>0</v>
      </c>
      <c r="L441" s="27">
        <f t="shared" si="110"/>
        <v>0</v>
      </c>
      <c r="M441" s="27">
        <f>IF((COUNT(C441:D441,F441:G441)=4),(G441-C441-(MAX(TIME(F437,0,0),F441-D441))),E441+H441)</f>
        <v>0</v>
      </c>
      <c r="N441" s="23"/>
    </row>
    <row r="442" spans="1:13" s="12" customFormat="1" ht="11.25" customHeight="1">
      <c r="A442" s="14" t="s">
        <v>2</v>
      </c>
      <c r="B442" s="16"/>
      <c r="C442" s="31"/>
      <c r="D442" s="32"/>
      <c r="E442" s="27">
        <f t="shared" si="108"/>
        <v>0</v>
      </c>
      <c r="F442" s="28"/>
      <c r="G442" s="32"/>
      <c r="H442" s="27">
        <f t="shared" si="109"/>
        <v>0</v>
      </c>
      <c r="I442" s="79"/>
      <c r="J442" s="29">
        <f>IF(I442=0,MIN(M442,L437),MIN(M442,I442))</f>
        <v>0</v>
      </c>
      <c r="K442" s="30">
        <f>IF(I442=0,MAX(M442-L437,0),MAX(M442-I442,0))</f>
        <v>0</v>
      </c>
      <c r="L442" s="27">
        <f t="shared" si="110"/>
        <v>0</v>
      </c>
      <c r="M442" s="27">
        <f>IF((COUNT(C442:D442,F442:G442)=4),(G442-C442-(MAX(TIME(F437,0,0),F442-D442))),E442+H442)</f>
        <v>0</v>
      </c>
    </row>
    <row r="443" spans="1:13" s="12" customFormat="1" ht="11.25" customHeight="1">
      <c r="A443" s="14" t="s">
        <v>3</v>
      </c>
      <c r="B443" s="16"/>
      <c r="C443" s="31"/>
      <c r="D443" s="32"/>
      <c r="E443" s="27">
        <f t="shared" si="108"/>
        <v>0</v>
      </c>
      <c r="F443" s="28"/>
      <c r="G443" s="32"/>
      <c r="H443" s="27">
        <f t="shared" si="109"/>
        <v>0</v>
      </c>
      <c r="I443" s="79"/>
      <c r="J443" s="29">
        <f>IF(I443=0,MIN(M443,L437),MIN(M443,I443))</f>
        <v>0</v>
      </c>
      <c r="K443" s="30">
        <f>IF(I443=0,MAX(M443-L437,0),MAX(M443-I443,0))</f>
        <v>0</v>
      </c>
      <c r="L443" s="27">
        <f t="shared" si="110"/>
        <v>0</v>
      </c>
      <c r="M443" s="27">
        <f>IF((COUNT(C443:D443,F443:G443)=4),(G443-C443-(MAX(TIME(F437,0,0),F443-D443))),E443+H443)</f>
        <v>0</v>
      </c>
    </row>
    <row r="444" spans="1:14" s="12" customFormat="1" ht="11.25" customHeight="1" thickBot="1">
      <c r="A444" s="15" t="s">
        <v>4</v>
      </c>
      <c r="B444" s="16"/>
      <c r="C444" s="40"/>
      <c r="D444" s="41"/>
      <c r="E444" s="33">
        <f t="shared" si="108"/>
        <v>0</v>
      </c>
      <c r="F444" s="42"/>
      <c r="G444" s="41"/>
      <c r="H444" s="33">
        <f t="shared" si="109"/>
        <v>0</v>
      </c>
      <c r="I444" s="80"/>
      <c r="J444" s="29">
        <f>IF(I444=0,MIN(M444,L437),MIN(M444,I444))</f>
        <v>0</v>
      </c>
      <c r="K444" s="30">
        <f>IF(I444=0,MAX(M444-L437,0),MAX(M444-I444,0))</f>
        <v>0</v>
      </c>
      <c r="L444" s="33">
        <f t="shared" si="110"/>
        <v>0</v>
      </c>
      <c r="M444" s="27">
        <f>IF((COUNT(C444:D444,F444:G444)=4),(G444-C444-(MAX(TIME(F437,0,0),F444-D444))),E444+H444)</f>
        <v>0</v>
      </c>
      <c r="N444" s="24"/>
    </row>
    <row r="445" spans="1:13" s="12" customFormat="1" ht="11.25" customHeight="1">
      <c r="A445" s="43" t="s">
        <v>5</v>
      </c>
      <c r="B445" s="54"/>
      <c r="C445" s="44"/>
      <c r="D445" s="45"/>
      <c r="E445" s="46">
        <f t="shared" si="108"/>
        <v>0</v>
      </c>
      <c r="F445" s="44"/>
      <c r="G445" s="45"/>
      <c r="H445" s="46">
        <f t="shared" si="109"/>
        <v>0</v>
      </c>
      <c r="I445" s="81"/>
      <c r="J445" s="29">
        <f>IF(I445=0,MIN(M445,L437),MIN(M445,I445))</f>
        <v>0</v>
      </c>
      <c r="K445" s="30">
        <f>IF(I445=0,MAX(M445-L437,0),MAX(M445-I445,0))</f>
        <v>0</v>
      </c>
      <c r="L445" s="46">
        <f t="shared" si="110"/>
        <v>0</v>
      </c>
      <c r="M445" s="27">
        <f>IF((COUNT(C445:D445,F445:G445)=4),(G445-C445-(MAX(TIME(F437,0,0),F445-D445))),E445+H445)</f>
        <v>0</v>
      </c>
    </row>
    <row r="446" spans="1:14" s="12" customFormat="1" ht="11.25" customHeight="1" thickBot="1">
      <c r="A446" s="15" t="s">
        <v>6</v>
      </c>
      <c r="B446" s="16"/>
      <c r="C446" s="31"/>
      <c r="D446" s="32"/>
      <c r="E446" s="27">
        <f t="shared" si="108"/>
        <v>0</v>
      </c>
      <c r="F446" s="28"/>
      <c r="G446" s="32"/>
      <c r="H446" s="27">
        <f t="shared" si="109"/>
        <v>0</v>
      </c>
      <c r="I446" s="79"/>
      <c r="J446" s="29">
        <f>IF(I446=0,MIN(M446,L437),MIN(M446,I446))</f>
        <v>0</v>
      </c>
      <c r="K446" s="30">
        <f>IF(I446=0,MAX(M446-L437,0),MAX(M446-I446,0))</f>
        <v>0</v>
      </c>
      <c r="L446" s="33">
        <f t="shared" si="110"/>
        <v>0</v>
      </c>
      <c r="M446" s="27">
        <f>IF((COUNT(C446:D446,F446:G446)=4),(G446-C446-(MAX(TIME(F437,0,0),F446-D446))),E446+H446)</f>
        <v>0</v>
      </c>
      <c r="N446" s="17"/>
    </row>
    <row r="447" spans="1:13" s="12" customFormat="1" ht="12.75" customHeight="1" thickBot="1">
      <c r="A447" s="127" t="s">
        <v>15</v>
      </c>
      <c r="B447" s="128"/>
      <c r="C447" s="34"/>
      <c r="D447" s="35"/>
      <c r="E447" s="35"/>
      <c r="F447" s="35"/>
      <c r="G447" s="35"/>
      <c r="H447" s="36"/>
      <c r="I447" s="35"/>
      <c r="J447" s="37">
        <f>MAX(M447-K447,0)</f>
        <v>0</v>
      </c>
      <c r="K447" s="38">
        <f>MAX(M447-(L437*COUNT(B440:B444)),0)</f>
        <v>0</v>
      </c>
      <c r="L447" s="50">
        <f>SUM(L440:L446)</f>
        <v>0</v>
      </c>
      <c r="M447" s="39">
        <f>SUM(M440:M446)</f>
        <v>0</v>
      </c>
    </row>
    <row r="448" ht="9.75" customHeight="1" thickBot="1"/>
    <row r="449" spans="1:13" s="6" customFormat="1" ht="15" customHeight="1" thickBot="1">
      <c r="A449" s="21" t="s">
        <v>59</v>
      </c>
      <c r="B449" s="22"/>
      <c r="C449" s="22"/>
      <c r="D449" s="55" t="s">
        <v>108</v>
      </c>
      <c r="E449" s="55"/>
      <c r="F449" s="22">
        <v>1</v>
      </c>
      <c r="G449" s="22"/>
      <c r="H449" s="22"/>
      <c r="I449" s="22"/>
      <c r="J449" s="22"/>
      <c r="K449" s="55" t="s">
        <v>24</v>
      </c>
      <c r="L449" s="57">
        <v>0.325</v>
      </c>
      <c r="M449" s="56">
        <f>L449*(COUNT(B452:B456))</f>
        <v>0</v>
      </c>
    </row>
    <row r="450" spans="1:13" s="6" customFormat="1" ht="13.5" customHeight="1" thickBot="1">
      <c r="A450" s="7"/>
      <c r="B450" s="8"/>
      <c r="C450" s="129" t="s">
        <v>9</v>
      </c>
      <c r="D450" s="130"/>
      <c r="E450" s="131"/>
      <c r="F450" s="129" t="s">
        <v>10</v>
      </c>
      <c r="G450" s="130"/>
      <c r="H450" s="131"/>
      <c r="I450" s="72"/>
      <c r="J450" s="129" t="s">
        <v>14</v>
      </c>
      <c r="K450" s="130"/>
      <c r="L450" s="131"/>
      <c r="M450" s="52"/>
    </row>
    <row r="451" spans="1:13" s="12" customFormat="1" ht="13.5" customHeight="1" thickBot="1">
      <c r="A451" s="9" t="s">
        <v>17</v>
      </c>
      <c r="B451" s="10" t="s">
        <v>22</v>
      </c>
      <c r="C451" s="9" t="s">
        <v>7</v>
      </c>
      <c r="D451" s="10" t="s">
        <v>8</v>
      </c>
      <c r="E451" s="11" t="s">
        <v>11</v>
      </c>
      <c r="F451" s="9" t="s">
        <v>7</v>
      </c>
      <c r="G451" s="10" t="s">
        <v>8</v>
      </c>
      <c r="H451" s="11" t="s">
        <v>11</v>
      </c>
      <c r="I451" s="9" t="s">
        <v>95</v>
      </c>
      <c r="J451" s="9" t="s">
        <v>13</v>
      </c>
      <c r="K451" s="49" t="s">
        <v>23</v>
      </c>
      <c r="L451" s="11" t="s">
        <v>11</v>
      </c>
      <c r="M451" s="11" t="s">
        <v>12</v>
      </c>
    </row>
    <row r="452" spans="1:14" s="12" customFormat="1" ht="11.25" customHeight="1">
      <c r="A452" s="13" t="s">
        <v>0</v>
      </c>
      <c r="B452" s="16"/>
      <c r="C452" s="25"/>
      <c r="D452" s="26"/>
      <c r="E452" s="27">
        <f aca="true" t="shared" si="111" ref="E452:E458">IF(COUNT(C452:D452)=2,ABS(D452-C452),0)</f>
        <v>0</v>
      </c>
      <c r="F452" s="28"/>
      <c r="G452" s="26"/>
      <c r="H452" s="27">
        <f aca="true" t="shared" si="112" ref="H452:H458">IF(COUNT(F452:G452)=2,ABS(G452-F452),0)</f>
        <v>0</v>
      </c>
      <c r="I452" s="79"/>
      <c r="J452" s="29">
        <f>IF(I452=0,MIN(M452,L449),MIN(M452,I452))</f>
        <v>0</v>
      </c>
      <c r="K452" s="30">
        <f>IF(I452=0,MAX(M452-L449,0),MAX(M452-I452,0))</f>
        <v>0</v>
      </c>
      <c r="L452" s="27">
        <f aca="true" t="shared" si="113" ref="L452:L458">E452+H452</f>
        <v>0</v>
      </c>
      <c r="M452" s="27">
        <f>IF((COUNT(C452:D452,F452:G452)=4),(G452-C452-(MAX(TIME(F449,0,0),F452-D452))),E452+H452)</f>
        <v>0</v>
      </c>
      <c r="N452" s="23"/>
    </row>
    <row r="453" spans="1:14" s="12" customFormat="1" ht="11.25" customHeight="1">
      <c r="A453" s="14" t="s">
        <v>1</v>
      </c>
      <c r="B453" s="16"/>
      <c r="C453" s="31"/>
      <c r="D453" s="32"/>
      <c r="E453" s="27">
        <f t="shared" si="111"/>
        <v>0</v>
      </c>
      <c r="F453" s="28"/>
      <c r="G453" s="32"/>
      <c r="H453" s="27">
        <f t="shared" si="112"/>
        <v>0</v>
      </c>
      <c r="I453" s="79"/>
      <c r="J453" s="29">
        <f>IF(I453=0,MIN(M453,L449),MIN(M453,I453))</f>
        <v>0</v>
      </c>
      <c r="K453" s="30">
        <f>IF(I453=0,MAX(M453-L449,0),MAX(M453-I453,0))</f>
        <v>0</v>
      </c>
      <c r="L453" s="27">
        <f t="shared" si="113"/>
        <v>0</v>
      </c>
      <c r="M453" s="27">
        <f>IF((COUNT(C453:D453,F453:G453)=4),(G453-C453-(MAX(TIME(F449,0,0),F453-D453))),E453+H453)</f>
        <v>0</v>
      </c>
      <c r="N453" s="23"/>
    </row>
    <row r="454" spans="1:13" s="12" customFormat="1" ht="11.25" customHeight="1">
      <c r="A454" s="14" t="s">
        <v>2</v>
      </c>
      <c r="B454" s="16"/>
      <c r="C454" s="31"/>
      <c r="D454" s="32"/>
      <c r="E454" s="27">
        <f t="shared" si="111"/>
        <v>0</v>
      </c>
      <c r="F454" s="28"/>
      <c r="G454" s="32"/>
      <c r="H454" s="27">
        <f t="shared" si="112"/>
        <v>0</v>
      </c>
      <c r="I454" s="79"/>
      <c r="J454" s="29">
        <f>IF(I454=0,MIN(M454,L449),MIN(M454,I454))</f>
        <v>0</v>
      </c>
      <c r="K454" s="30">
        <f>IF(I454=0,MAX(M454-L449,0),MAX(M454-I454,0))</f>
        <v>0</v>
      </c>
      <c r="L454" s="27">
        <f t="shared" si="113"/>
        <v>0</v>
      </c>
      <c r="M454" s="27">
        <f>IF((COUNT(C454:D454,F454:G454)=4),(G454-C454-(MAX(TIME(F449,0,0),F454-D454))),E454+H454)</f>
        <v>0</v>
      </c>
    </row>
    <row r="455" spans="1:13" s="12" customFormat="1" ht="11.25" customHeight="1">
      <c r="A455" s="14" t="s">
        <v>3</v>
      </c>
      <c r="B455" s="16"/>
      <c r="C455" s="31"/>
      <c r="D455" s="32"/>
      <c r="E455" s="27">
        <f t="shared" si="111"/>
        <v>0</v>
      </c>
      <c r="F455" s="28"/>
      <c r="G455" s="32"/>
      <c r="H455" s="27">
        <f t="shared" si="112"/>
        <v>0</v>
      </c>
      <c r="I455" s="79"/>
      <c r="J455" s="29">
        <f>IF(I455=0,MIN(M455,L449),MIN(M455,I455))</f>
        <v>0</v>
      </c>
      <c r="K455" s="30">
        <f>IF(I455=0,MAX(M455-L449,0),MAX(M455-I455,0))</f>
        <v>0</v>
      </c>
      <c r="L455" s="27">
        <f t="shared" si="113"/>
        <v>0</v>
      </c>
      <c r="M455" s="27">
        <f>IF((COUNT(C455:D455,F455:G455)=4),(G455-C455-(MAX(TIME(F449,0,0),F455-D455))),E455+H455)</f>
        <v>0</v>
      </c>
    </row>
    <row r="456" spans="1:14" s="12" customFormat="1" ht="11.25" customHeight="1" thickBot="1">
      <c r="A456" s="15" t="s">
        <v>4</v>
      </c>
      <c r="B456" s="16"/>
      <c r="C456" s="40"/>
      <c r="D456" s="41"/>
      <c r="E456" s="33">
        <f t="shared" si="111"/>
        <v>0</v>
      </c>
      <c r="F456" s="42"/>
      <c r="G456" s="41"/>
      <c r="H456" s="33">
        <f t="shared" si="112"/>
        <v>0</v>
      </c>
      <c r="I456" s="80"/>
      <c r="J456" s="29">
        <f>IF(I456=0,MIN(M456,L449),MIN(M456,I456))</f>
        <v>0</v>
      </c>
      <c r="K456" s="30">
        <f>IF(I456=0,MAX(M456-L449,0),MAX(M456-I456,0))</f>
        <v>0</v>
      </c>
      <c r="L456" s="33">
        <f t="shared" si="113"/>
        <v>0</v>
      </c>
      <c r="M456" s="27">
        <f>IF((COUNT(C456:D456,F456:G456)=4),(G456-C456-(MAX(TIME(F449,0,0),F456-D456))),E456+H456)</f>
        <v>0</v>
      </c>
      <c r="N456" s="24"/>
    </row>
    <row r="457" spans="1:13" s="12" customFormat="1" ht="11.25" customHeight="1">
      <c r="A457" s="43" t="s">
        <v>5</v>
      </c>
      <c r="B457" s="54"/>
      <c r="C457" s="44"/>
      <c r="D457" s="45"/>
      <c r="E457" s="46">
        <f t="shared" si="111"/>
        <v>0</v>
      </c>
      <c r="F457" s="44"/>
      <c r="G457" s="45"/>
      <c r="H457" s="46">
        <f t="shared" si="112"/>
        <v>0</v>
      </c>
      <c r="I457" s="81"/>
      <c r="J457" s="29">
        <f>IF(I457=0,MIN(M457,L449),MIN(M457,I457))</f>
        <v>0</v>
      </c>
      <c r="K457" s="30">
        <f>IF(I457=0,MAX(M457-L449,0),MAX(M457-I457,0))</f>
        <v>0</v>
      </c>
      <c r="L457" s="46">
        <f t="shared" si="113"/>
        <v>0</v>
      </c>
      <c r="M457" s="27">
        <f>IF((COUNT(C457:D457,F457:G457)=4),(G457-C457-(MAX(TIME(F449,0,0),F457-D457))),E457+H457)</f>
        <v>0</v>
      </c>
    </row>
    <row r="458" spans="1:14" s="12" customFormat="1" ht="11.25" customHeight="1" thickBot="1">
      <c r="A458" s="15" t="s">
        <v>6</v>
      </c>
      <c r="B458" s="16"/>
      <c r="C458" s="31"/>
      <c r="D458" s="32"/>
      <c r="E458" s="27">
        <f t="shared" si="111"/>
        <v>0</v>
      </c>
      <c r="F458" s="28"/>
      <c r="G458" s="32"/>
      <c r="H458" s="27">
        <f t="shared" si="112"/>
        <v>0</v>
      </c>
      <c r="I458" s="79"/>
      <c r="J458" s="29">
        <f>IF(I458=0,MIN(M458,L449),MIN(M458,I458))</f>
        <v>0</v>
      </c>
      <c r="K458" s="30">
        <f>IF(I458=0,MAX(M458-L449,0),MAX(M458-I458,0))</f>
        <v>0</v>
      </c>
      <c r="L458" s="33">
        <f t="shared" si="113"/>
        <v>0</v>
      </c>
      <c r="M458" s="27">
        <f>IF((COUNT(C458:D458,F458:G458)=4),(G458-C458-(MAX(TIME(F449,0,0),F458-D458))),E458+H458)</f>
        <v>0</v>
      </c>
      <c r="N458" s="17"/>
    </row>
    <row r="459" spans="1:13" s="12" customFormat="1" ht="12.75" customHeight="1" thickBot="1">
      <c r="A459" s="127" t="s">
        <v>15</v>
      </c>
      <c r="B459" s="128"/>
      <c r="C459" s="34"/>
      <c r="D459" s="35"/>
      <c r="E459" s="35"/>
      <c r="F459" s="35"/>
      <c r="G459" s="35"/>
      <c r="H459" s="36"/>
      <c r="I459" s="35"/>
      <c r="J459" s="37">
        <f>MAX(M459-K459,0)</f>
        <v>0</v>
      </c>
      <c r="K459" s="38">
        <f>MAX(M459-(L449*COUNT(B452:B456)),0)</f>
        <v>0</v>
      </c>
      <c r="L459" s="50">
        <f>SUM(L452:L458)</f>
        <v>0</v>
      </c>
      <c r="M459" s="39">
        <f>SUM(M452:M458)</f>
        <v>0</v>
      </c>
    </row>
    <row r="460" ht="9.75" customHeight="1" thickBot="1"/>
    <row r="461" spans="1:13" s="6" customFormat="1" ht="15" customHeight="1" thickBot="1">
      <c r="A461" s="21" t="s">
        <v>60</v>
      </c>
      <c r="B461" s="22"/>
      <c r="C461" s="22"/>
      <c r="D461" s="55" t="s">
        <v>108</v>
      </c>
      <c r="E461" s="55"/>
      <c r="F461" s="22">
        <v>1</v>
      </c>
      <c r="G461" s="22"/>
      <c r="H461" s="22"/>
      <c r="I461" s="22"/>
      <c r="J461" s="22"/>
      <c r="K461" s="55" t="s">
        <v>24</v>
      </c>
      <c r="L461" s="57">
        <v>0.325</v>
      </c>
      <c r="M461" s="56">
        <f>L461*(COUNT(B464:B468))</f>
        <v>0</v>
      </c>
    </row>
    <row r="462" spans="1:13" s="6" customFormat="1" ht="13.5" customHeight="1" thickBot="1">
      <c r="A462" s="7"/>
      <c r="B462" s="8"/>
      <c r="C462" s="129" t="s">
        <v>9</v>
      </c>
      <c r="D462" s="130"/>
      <c r="E462" s="131"/>
      <c r="F462" s="129" t="s">
        <v>10</v>
      </c>
      <c r="G462" s="130"/>
      <c r="H462" s="131"/>
      <c r="I462" s="72"/>
      <c r="J462" s="129" t="s">
        <v>14</v>
      </c>
      <c r="K462" s="130"/>
      <c r="L462" s="131"/>
      <c r="M462" s="52"/>
    </row>
    <row r="463" spans="1:13" s="12" customFormat="1" ht="13.5" customHeight="1" thickBot="1">
      <c r="A463" s="9" t="s">
        <v>17</v>
      </c>
      <c r="B463" s="10" t="s">
        <v>22</v>
      </c>
      <c r="C463" s="9" t="s">
        <v>7</v>
      </c>
      <c r="D463" s="10" t="s">
        <v>8</v>
      </c>
      <c r="E463" s="11" t="s">
        <v>11</v>
      </c>
      <c r="F463" s="9" t="s">
        <v>7</v>
      </c>
      <c r="G463" s="10" t="s">
        <v>8</v>
      </c>
      <c r="H463" s="11" t="s">
        <v>11</v>
      </c>
      <c r="I463" s="9" t="s">
        <v>95</v>
      </c>
      <c r="J463" s="9" t="s">
        <v>13</v>
      </c>
      <c r="K463" s="49" t="s">
        <v>23</v>
      </c>
      <c r="L463" s="11" t="s">
        <v>11</v>
      </c>
      <c r="M463" s="11" t="s">
        <v>12</v>
      </c>
    </row>
    <row r="464" spans="1:14" s="12" customFormat="1" ht="11.25" customHeight="1">
      <c r="A464" s="13" t="s">
        <v>0</v>
      </c>
      <c r="B464" s="16"/>
      <c r="C464" s="25"/>
      <c r="D464" s="26"/>
      <c r="E464" s="27">
        <f aca="true" t="shared" si="114" ref="E464:E470">IF(COUNT(C464:D464)=2,ABS(D464-C464),0)</f>
        <v>0</v>
      </c>
      <c r="F464" s="28"/>
      <c r="G464" s="26"/>
      <c r="H464" s="27">
        <f aca="true" t="shared" si="115" ref="H464:H470">IF(COUNT(F464:G464)=2,ABS(G464-F464),0)</f>
        <v>0</v>
      </c>
      <c r="I464" s="79"/>
      <c r="J464" s="29">
        <f>IF(I464=0,MIN(M464,L461),MIN(M464,I464))</f>
        <v>0</v>
      </c>
      <c r="K464" s="30">
        <f>IF(I464=0,MAX(M464-L461,0),MAX(M464-I464,0))</f>
        <v>0</v>
      </c>
      <c r="L464" s="27">
        <f aca="true" t="shared" si="116" ref="L464:L470">E464+H464</f>
        <v>0</v>
      </c>
      <c r="M464" s="27">
        <f>IF((COUNT(C464:D464,F464:G464)=4),(G464-C464-(MAX(TIME(F461,0,0),F464-D464))),E464+H464)</f>
        <v>0</v>
      </c>
      <c r="N464" s="23"/>
    </row>
    <row r="465" spans="1:14" s="12" customFormat="1" ht="11.25" customHeight="1">
      <c r="A465" s="14" t="s">
        <v>1</v>
      </c>
      <c r="B465" s="16"/>
      <c r="C465" s="31"/>
      <c r="D465" s="32"/>
      <c r="E465" s="27">
        <f t="shared" si="114"/>
        <v>0</v>
      </c>
      <c r="F465" s="28"/>
      <c r="G465" s="32"/>
      <c r="H465" s="27">
        <f t="shared" si="115"/>
        <v>0</v>
      </c>
      <c r="I465" s="79"/>
      <c r="J465" s="29">
        <f>IF(I465=0,MIN(M465,L461),MIN(M465,I465))</f>
        <v>0</v>
      </c>
      <c r="K465" s="30">
        <f>IF(I465=0,MAX(M465-L461,0),MAX(M465-I465,0))</f>
        <v>0</v>
      </c>
      <c r="L465" s="27">
        <f t="shared" si="116"/>
        <v>0</v>
      </c>
      <c r="M465" s="27">
        <f>IF((COUNT(C465:D465,F465:G465)=4),(G465-C465-(MAX(TIME(F461,0,0),F465-D465))),E465+H465)</f>
        <v>0</v>
      </c>
      <c r="N465" s="23"/>
    </row>
    <row r="466" spans="1:13" s="12" customFormat="1" ht="11.25" customHeight="1">
      <c r="A466" s="14" t="s">
        <v>2</v>
      </c>
      <c r="B466" s="16"/>
      <c r="C466" s="31"/>
      <c r="D466" s="32"/>
      <c r="E466" s="27">
        <f t="shared" si="114"/>
        <v>0</v>
      </c>
      <c r="F466" s="28"/>
      <c r="G466" s="32"/>
      <c r="H466" s="27">
        <f t="shared" si="115"/>
        <v>0</v>
      </c>
      <c r="I466" s="79"/>
      <c r="J466" s="29">
        <f>IF(I466=0,MIN(M466,L461),MIN(M466,I466))</f>
        <v>0</v>
      </c>
      <c r="K466" s="30">
        <f>IF(I466=0,MAX(M466-L461,0),MAX(M466-I466,0))</f>
        <v>0</v>
      </c>
      <c r="L466" s="27">
        <f t="shared" si="116"/>
        <v>0</v>
      </c>
      <c r="M466" s="27">
        <f>IF((COUNT(C466:D466,F466:G466)=4),(G466-C466-(MAX(TIME(F461,0,0),F466-D466))),E466+H466)</f>
        <v>0</v>
      </c>
    </row>
    <row r="467" spans="1:13" s="12" customFormat="1" ht="11.25" customHeight="1">
      <c r="A467" s="14" t="s">
        <v>3</v>
      </c>
      <c r="B467" s="16"/>
      <c r="C467" s="31"/>
      <c r="D467" s="32"/>
      <c r="E467" s="27">
        <f t="shared" si="114"/>
        <v>0</v>
      </c>
      <c r="F467" s="28"/>
      <c r="G467" s="32"/>
      <c r="H467" s="27">
        <f t="shared" si="115"/>
        <v>0</v>
      </c>
      <c r="I467" s="79"/>
      <c r="J467" s="29">
        <f>IF(I467=0,MIN(M467,L461),MIN(M467,I467))</f>
        <v>0</v>
      </c>
      <c r="K467" s="30">
        <f>IF(I467=0,MAX(M467-L461,0),MAX(M467-I467,0))</f>
        <v>0</v>
      </c>
      <c r="L467" s="27">
        <f t="shared" si="116"/>
        <v>0</v>
      </c>
      <c r="M467" s="27">
        <f>IF((COUNT(C467:D467,F467:G467)=4),(G467-C467-(MAX(TIME(F461,0,0),F467-D467))),E467+H467)</f>
        <v>0</v>
      </c>
    </row>
    <row r="468" spans="1:14" s="12" customFormat="1" ht="11.25" customHeight="1" thickBot="1">
      <c r="A468" s="15" t="s">
        <v>4</v>
      </c>
      <c r="B468" s="16"/>
      <c r="C468" s="40"/>
      <c r="D468" s="41"/>
      <c r="E468" s="33">
        <f t="shared" si="114"/>
        <v>0</v>
      </c>
      <c r="F468" s="42"/>
      <c r="G468" s="41"/>
      <c r="H468" s="33">
        <f t="shared" si="115"/>
        <v>0</v>
      </c>
      <c r="I468" s="80"/>
      <c r="J468" s="29">
        <f>IF(I468=0,MIN(M468,L461),MIN(M468,I468))</f>
        <v>0</v>
      </c>
      <c r="K468" s="30">
        <f>IF(I468=0,MAX(M468-L461,0),MAX(M468-I468,0))</f>
        <v>0</v>
      </c>
      <c r="L468" s="33">
        <f t="shared" si="116"/>
        <v>0</v>
      </c>
      <c r="M468" s="27">
        <f>IF((COUNT(C468:D468,F468:G468)=4),(G468-C468-(MAX(TIME(F461,0,0),F468-D468))),E468+H468)</f>
        <v>0</v>
      </c>
      <c r="N468" s="24"/>
    </row>
    <row r="469" spans="1:13" s="12" customFormat="1" ht="11.25" customHeight="1">
      <c r="A469" s="43" t="s">
        <v>5</v>
      </c>
      <c r="B469" s="54"/>
      <c r="C469" s="44"/>
      <c r="D469" s="45"/>
      <c r="E469" s="46">
        <f t="shared" si="114"/>
        <v>0</v>
      </c>
      <c r="F469" s="44"/>
      <c r="G469" s="45"/>
      <c r="H469" s="46">
        <f t="shared" si="115"/>
        <v>0</v>
      </c>
      <c r="I469" s="81"/>
      <c r="J469" s="29">
        <f>IF(I469=0,MIN(M469,L461),MIN(M469,I469))</f>
        <v>0</v>
      </c>
      <c r="K469" s="30">
        <f>IF(I469=0,MAX(M469-L461,0),MAX(M469-I469,0))</f>
        <v>0</v>
      </c>
      <c r="L469" s="46">
        <f t="shared" si="116"/>
        <v>0</v>
      </c>
      <c r="M469" s="27">
        <f>IF((COUNT(C469:D469,F469:G469)=4),(G469-C469-(MAX(TIME(F461,0,0),F469-D469))),E469+H469)</f>
        <v>0</v>
      </c>
    </row>
    <row r="470" spans="1:14" s="12" customFormat="1" ht="11.25" customHeight="1" thickBot="1">
      <c r="A470" s="15" t="s">
        <v>6</v>
      </c>
      <c r="B470" s="16"/>
      <c r="C470" s="31"/>
      <c r="D470" s="32"/>
      <c r="E470" s="27">
        <f t="shared" si="114"/>
        <v>0</v>
      </c>
      <c r="F470" s="28"/>
      <c r="G470" s="32"/>
      <c r="H470" s="27">
        <f t="shared" si="115"/>
        <v>0</v>
      </c>
      <c r="I470" s="79"/>
      <c r="J470" s="29">
        <f>IF(I470=0,MIN(M470,L461),MIN(M470,I470))</f>
        <v>0</v>
      </c>
      <c r="K470" s="30">
        <f>IF(I470=0,MAX(M470-L461,0),MAX(M470-I470,0))</f>
        <v>0</v>
      </c>
      <c r="L470" s="33">
        <f t="shared" si="116"/>
        <v>0</v>
      </c>
      <c r="M470" s="27">
        <f>IF((COUNT(C470:D470,F470:G470)=4),(G470-C470-(MAX(TIME(F461,0,0),F470-D470))),E470+H470)</f>
        <v>0</v>
      </c>
      <c r="N470" s="17"/>
    </row>
    <row r="471" spans="1:13" s="12" customFormat="1" ht="12.75" customHeight="1" thickBot="1">
      <c r="A471" s="127" t="s">
        <v>15</v>
      </c>
      <c r="B471" s="128"/>
      <c r="C471" s="34"/>
      <c r="D471" s="35"/>
      <c r="E471" s="35"/>
      <c r="F471" s="35"/>
      <c r="G471" s="35"/>
      <c r="H471" s="36"/>
      <c r="I471" s="35"/>
      <c r="J471" s="37">
        <f>MAX(M471-K471,0)</f>
        <v>0</v>
      </c>
      <c r="K471" s="38">
        <f>MAX(M471-(L461*COUNT(B464:B468)),0)</f>
        <v>0</v>
      </c>
      <c r="L471" s="50">
        <f>SUM(L464:L470)</f>
        <v>0</v>
      </c>
      <c r="M471" s="39">
        <f>SUM(M464:M470)</f>
        <v>0</v>
      </c>
    </row>
    <row r="472" ht="9.75" customHeight="1" thickBot="1"/>
    <row r="473" spans="1:13" s="6" customFormat="1" ht="15" customHeight="1" thickBot="1">
      <c r="A473" s="21" t="s">
        <v>61</v>
      </c>
      <c r="B473" s="22"/>
      <c r="C473" s="22"/>
      <c r="D473" s="55" t="s">
        <v>108</v>
      </c>
      <c r="E473" s="55"/>
      <c r="F473" s="22">
        <v>1</v>
      </c>
      <c r="G473" s="22"/>
      <c r="H473" s="22"/>
      <c r="I473" s="22"/>
      <c r="J473" s="22"/>
      <c r="K473" s="55" t="s">
        <v>24</v>
      </c>
      <c r="L473" s="57">
        <v>0.325</v>
      </c>
      <c r="M473" s="56">
        <f>L473*(COUNT(B476:B480))</f>
        <v>0</v>
      </c>
    </row>
    <row r="474" spans="1:13" s="6" customFormat="1" ht="13.5" customHeight="1" thickBot="1">
      <c r="A474" s="7"/>
      <c r="B474" s="8"/>
      <c r="C474" s="129" t="s">
        <v>9</v>
      </c>
      <c r="D474" s="130"/>
      <c r="E474" s="131"/>
      <c r="F474" s="129" t="s">
        <v>10</v>
      </c>
      <c r="G474" s="130"/>
      <c r="H474" s="131"/>
      <c r="I474" s="72"/>
      <c r="J474" s="129" t="s">
        <v>14</v>
      </c>
      <c r="K474" s="130"/>
      <c r="L474" s="131"/>
      <c r="M474" s="52"/>
    </row>
    <row r="475" spans="1:13" s="12" customFormat="1" ht="13.5" customHeight="1" thickBot="1">
      <c r="A475" s="9" t="s">
        <v>17</v>
      </c>
      <c r="B475" s="10" t="s">
        <v>22</v>
      </c>
      <c r="C475" s="9" t="s">
        <v>7</v>
      </c>
      <c r="D475" s="10" t="s">
        <v>8</v>
      </c>
      <c r="E475" s="11" t="s">
        <v>11</v>
      </c>
      <c r="F475" s="9" t="s">
        <v>7</v>
      </c>
      <c r="G475" s="10" t="s">
        <v>8</v>
      </c>
      <c r="H475" s="11" t="s">
        <v>11</v>
      </c>
      <c r="I475" s="9" t="s">
        <v>95</v>
      </c>
      <c r="J475" s="9" t="s">
        <v>13</v>
      </c>
      <c r="K475" s="49" t="s">
        <v>23</v>
      </c>
      <c r="L475" s="11" t="s">
        <v>11</v>
      </c>
      <c r="M475" s="11" t="s">
        <v>12</v>
      </c>
    </row>
    <row r="476" spans="1:14" s="12" customFormat="1" ht="11.25" customHeight="1">
      <c r="A476" s="13" t="s">
        <v>0</v>
      </c>
      <c r="B476" s="16"/>
      <c r="C476" s="25"/>
      <c r="D476" s="26"/>
      <c r="E476" s="27">
        <f aca="true" t="shared" si="117" ref="E476:E482">IF(COUNT(C476:D476)=2,ABS(D476-C476),0)</f>
        <v>0</v>
      </c>
      <c r="F476" s="28"/>
      <c r="G476" s="26"/>
      <c r="H476" s="27">
        <f aca="true" t="shared" si="118" ref="H476:H482">IF(COUNT(F476:G476)=2,ABS(G476-F476),0)</f>
        <v>0</v>
      </c>
      <c r="I476" s="79"/>
      <c r="J476" s="29">
        <f>IF(I476=0,MIN(M476,L473),MIN(M476,I476))</f>
        <v>0</v>
      </c>
      <c r="K476" s="30">
        <f>IF(I476=0,MAX(M476-L473,0),MAX(M476-I476,0))</f>
        <v>0</v>
      </c>
      <c r="L476" s="27">
        <f aca="true" t="shared" si="119" ref="L476:L482">E476+H476</f>
        <v>0</v>
      </c>
      <c r="M476" s="27">
        <f>IF((COUNT(C476:D476,F476:G476)=4),(G476-C476-(MAX(TIME(F473,0,0),F476-D476))),E476+H476)</f>
        <v>0</v>
      </c>
      <c r="N476" s="23"/>
    </row>
    <row r="477" spans="1:14" s="12" customFormat="1" ht="11.25" customHeight="1">
      <c r="A477" s="14" t="s">
        <v>1</v>
      </c>
      <c r="B477" s="16"/>
      <c r="C477" s="31"/>
      <c r="D477" s="32"/>
      <c r="E477" s="27">
        <f t="shared" si="117"/>
        <v>0</v>
      </c>
      <c r="F477" s="28"/>
      <c r="G477" s="32"/>
      <c r="H477" s="27">
        <f t="shared" si="118"/>
        <v>0</v>
      </c>
      <c r="I477" s="79"/>
      <c r="J477" s="29">
        <f>IF(I477=0,MIN(M477,L473),MIN(M477,I477))</f>
        <v>0</v>
      </c>
      <c r="K477" s="30">
        <f>IF(I477=0,MAX(M477-L473,0),MAX(M477-I477,0))</f>
        <v>0</v>
      </c>
      <c r="L477" s="27">
        <f t="shared" si="119"/>
        <v>0</v>
      </c>
      <c r="M477" s="27">
        <f>IF((COUNT(C477:D477,F477:G477)=4),(G477-C477-(MAX(TIME(F473,0,0),F477-D477))),E477+H477)</f>
        <v>0</v>
      </c>
      <c r="N477" s="23"/>
    </row>
    <row r="478" spans="1:13" s="12" customFormat="1" ht="11.25" customHeight="1">
      <c r="A478" s="14" t="s">
        <v>2</v>
      </c>
      <c r="B478" s="16"/>
      <c r="C478" s="31"/>
      <c r="D478" s="32"/>
      <c r="E478" s="27">
        <f t="shared" si="117"/>
        <v>0</v>
      </c>
      <c r="F478" s="28"/>
      <c r="G478" s="32"/>
      <c r="H478" s="27">
        <f t="shared" si="118"/>
        <v>0</v>
      </c>
      <c r="I478" s="79"/>
      <c r="J478" s="29">
        <f>IF(I478=0,MIN(M478,L473),MIN(M478,I478))</f>
        <v>0</v>
      </c>
      <c r="K478" s="30">
        <f>IF(I478=0,MAX(M478-L473,0),MAX(M478-I478,0))</f>
        <v>0</v>
      </c>
      <c r="L478" s="27">
        <f t="shared" si="119"/>
        <v>0</v>
      </c>
      <c r="M478" s="27">
        <f>IF((COUNT(C478:D478,F478:G478)=4),(G478-C478-(MAX(TIME(F473,0,0),F478-D478))),E478+H478)</f>
        <v>0</v>
      </c>
    </row>
    <row r="479" spans="1:13" s="12" customFormat="1" ht="11.25" customHeight="1">
      <c r="A479" s="14" t="s">
        <v>3</v>
      </c>
      <c r="B479" s="16"/>
      <c r="C479" s="31"/>
      <c r="D479" s="32"/>
      <c r="E479" s="27">
        <f t="shared" si="117"/>
        <v>0</v>
      </c>
      <c r="F479" s="28"/>
      <c r="G479" s="32"/>
      <c r="H479" s="27">
        <f t="shared" si="118"/>
        <v>0</v>
      </c>
      <c r="I479" s="79"/>
      <c r="J479" s="29">
        <f>IF(I479=0,MIN(M479,L473),MIN(M479,I479))</f>
        <v>0</v>
      </c>
      <c r="K479" s="30">
        <f>IF(I479=0,MAX(M479-L473,0),MAX(M479-I479,0))</f>
        <v>0</v>
      </c>
      <c r="L479" s="27">
        <f t="shared" si="119"/>
        <v>0</v>
      </c>
      <c r="M479" s="27">
        <f>IF((COUNT(C479:D479,F479:G479)=4),(G479-C479-(MAX(TIME(F473,0,0),F479-D479))),E479+H479)</f>
        <v>0</v>
      </c>
    </row>
    <row r="480" spans="1:14" s="12" customFormat="1" ht="11.25" customHeight="1" thickBot="1">
      <c r="A480" s="15" t="s">
        <v>4</v>
      </c>
      <c r="B480" s="16"/>
      <c r="C480" s="40"/>
      <c r="D480" s="41"/>
      <c r="E480" s="33">
        <f t="shared" si="117"/>
        <v>0</v>
      </c>
      <c r="F480" s="42"/>
      <c r="G480" s="41"/>
      <c r="H480" s="33">
        <f t="shared" si="118"/>
        <v>0</v>
      </c>
      <c r="I480" s="80"/>
      <c r="J480" s="29">
        <f>IF(I480=0,MIN(M480,L473),MIN(M480,I480))</f>
        <v>0</v>
      </c>
      <c r="K480" s="30">
        <f>IF(I480=0,MAX(M480-L473,0),MAX(M480-I480,0))</f>
        <v>0</v>
      </c>
      <c r="L480" s="33">
        <f t="shared" si="119"/>
        <v>0</v>
      </c>
      <c r="M480" s="27">
        <f>IF((COUNT(C480:D480,F480:G480)=4),(G480-C480-(MAX(TIME(F473,0,0),F480-D480))),E480+H480)</f>
        <v>0</v>
      </c>
      <c r="N480" s="24"/>
    </row>
    <row r="481" spans="1:13" s="12" customFormat="1" ht="11.25" customHeight="1">
      <c r="A481" s="43" t="s">
        <v>5</v>
      </c>
      <c r="B481" s="54"/>
      <c r="C481" s="44"/>
      <c r="D481" s="45"/>
      <c r="E481" s="46">
        <f t="shared" si="117"/>
        <v>0</v>
      </c>
      <c r="F481" s="44"/>
      <c r="G481" s="45"/>
      <c r="H481" s="46">
        <f t="shared" si="118"/>
        <v>0</v>
      </c>
      <c r="I481" s="81"/>
      <c r="J481" s="29">
        <f>IF(I481=0,MIN(M481,L473),MIN(M481,I481))</f>
        <v>0</v>
      </c>
      <c r="K481" s="30">
        <f>IF(I481=0,MAX(M481-L473,0),MAX(M481-I481,0))</f>
        <v>0</v>
      </c>
      <c r="L481" s="46">
        <f t="shared" si="119"/>
        <v>0</v>
      </c>
      <c r="M481" s="27">
        <f>IF((COUNT(C481:D481,F481:G481)=4),(G481-C481-(MAX(TIME(F473,0,0),F481-D481))),E481+H481)</f>
        <v>0</v>
      </c>
    </row>
    <row r="482" spans="1:14" s="12" customFormat="1" ht="11.25" customHeight="1" thickBot="1">
      <c r="A482" s="15" t="s">
        <v>6</v>
      </c>
      <c r="B482" s="16"/>
      <c r="C482" s="31"/>
      <c r="D482" s="32"/>
      <c r="E482" s="27">
        <f t="shared" si="117"/>
        <v>0</v>
      </c>
      <c r="F482" s="28"/>
      <c r="G482" s="32"/>
      <c r="H482" s="27">
        <f t="shared" si="118"/>
        <v>0</v>
      </c>
      <c r="I482" s="79"/>
      <c r="J482" s="29">
        <f>IF(I482=0,MIN(M482,L473),MIN(M482,I482))</f>
        <v>0</v>
      </c>
      <c r="K482" s="30">
        <f>IF(I482=0,MAX(M482-L473,0),MAX(M482-I482,0))</f>
        <v>0</v>
      </c>
      <c r="L482" s="33">
        <f t="shared" si="119"/>
        <v>0</v>
      </c>
      <c r="M482" s="27">
        <f>IF((COUNT(C482:D482,F482:G482)=4),(G482-C482-(MAX(TIME(F473,0,0),F482-D482))),E482+H482)</f>
        <v>0</v>
      </c>
      <c r="N482" s="17"/>
    </row>
    <row r="483" spans="1:13" s="12" customFormat="1" ht="12.75" customHeight="1" thickBot="1">
      <c r="A483" s="127" t="s">
        <v>15</v>
      </c>
      <c r="B483" s="128"/>
      <c r="C483" s="34"/>
      <c r="D483" s="35"/>
      <c r="E483" s="35"/>
      <c r="F483" s="35"/>
      <c r="G483" s="35"/>
      <c r="H483" s="36"/>
      <c r="I483" s="35"/>
      <c r="J483" s="37">
        <f>MAX(M483-K483,0)</f>
        <v>0</v>
      </c>
      <c r="K483" s="38">
        <f>MAX(M483-(L473*COUNT(B476:B480)),0)</f>
        <v>0</v>
      </c>
      <c r="L483" s="50">
        <f>SUM(L476:L482)</f>
        <v>0</v>
      </c>
      <c r="M483" s="39">
        <f>SUM(M476:M482)</f>
        <v>0</v>
      </c>
    </row>
    <row r="484" ht="9.75" customHeight="1" thickBot="1"/>
    <row r="485" spans="1:13" s="6" customFormat="1" ht="15" customHeight="1" thickBot="1">
      <c r="A485" s="21" t="s">
        <v>62</v>
      </c>
      <c r="B485" s="22"/>
      <c r="C485" s="22"/>
      <c r="D485" s="55" t="s">
        <v>108</v>
      </c>
      <c r="E485" s="55"/>
      <c r="F485" s="22">
        <v>1</v>
      </c>
      <c r="G485" s="22"/>
      <c r="H485" s="22"/>
      <c r="I485" s="22"/>
      <c r="J485" s="22"/>
      <c r="K485" s="55" t="s">
        <v>24</v>
      </c>
      <c r="L485" s="57">
        <v>0.325</v>
      </c>
      <c r="M485" s="56">
        <f>L485*(COUNT(B488:B492))</f>
        <v>0</v>
      </c>
    </row>
    <row r="486" spans="1:13" s="6" customFormat="1" ht="13.5" customHeight="1" thickBot="1">
      <c r="A486" s="7"/>
      <c r="B486" s="8"/>
      <c r="C486" s="129" t="s">
        <v>9</v>
      </c>
      <c r="D486" s="130"/>
      <c r="E486" s="131"/>
      <c r="F486" s="129" t="s">
        <v>10</v>
      </c>
      <c r="G486" s="130"/>
      <c r="H486" s="131"/>
      <c r="I486" s="72"/>
      <c r="J486" s="129" t="s">
        <v>14</v>
      </c>
      <c r="K486" s="130"/>
      <c r="L486" s="131"/>
      <c r="M486" s="52"/>
    </row>
    <row r="487" spans="1:13" s="12" customFormat="1" ht="13.5" customHeight="1" thickBot="1">
      <c r="A487" s="9" t="s">
        <v>17</v>
      </c>
      <c r="B487" s="10" t="s">
        <v>22</v>
      </c>
      <c r="C487" s="9" t="s">
        <v>7</v>
      </c>
      <c r="D487" s="10" t="s">
        <v>8</v>
      </c>
      <c r="E487" s="11" t="s">
        <v>11</v>
      </c>
      <c r="F487" s="9" t="s">
        <v>7</v>
      </c>
      <c r="G487" s="10" t="s">
        <v>8</v>
      </c>
      <c r="H487" s="11" t="s">
        <v>11</v>
      </c>
      <c r="I487" s="9" t="s">
        <v>95</v>
      </c>
      <c r="J487" s="9" t="s">
        <v>13</v>
      </c>
      <c r="K487" s="49" t="s">
        <v>23</v>
      </c>
      <c r="L487" s="11" t="s">
        <v>11</v>
      </c>
      <c r="M487" s="11" t="s">
        <v>12</v>
      </c>
    </row>
    <row r="488" spans="1:14" s="12" customFormat="1" ht="11.25" customHeight="1">
      <c r="A488" s="13" t="s">
        <v>0</v>
      </c>
      <c r="B488" s="16"/>
      <c r="C488" s="25"/>
      <c r="D488" s="26"/>
      <c r="E488" s="27">
        <f aca="true" t="shared" si="120" ref="E488:E494">IF(COUNT(C488:D488)=2,ABS(D488-C488),0)</f>
        <v>0</v>
      </c>
      <c r="F488" s="28"/>
      <c r="G488" s="26"/>
      <c r="H488" s="27">
        <f aca="true" t="shared" si="121" ref="H488:H494">IF(COUNT(F488:G488)=2,ABS(G488-F488),0)</f>
        <v>0</v>
      </c>
      <c r="I488" s="79"/>
      <c r="J488" s="29">
        <f>IF(I488=0,MIN(M488,L485),MIN(M488,I488))</f>
        <v>0</v>
      </c>
      <c r="K488" s="30">
        <f>IF(I488=0,MAX(M488-L485,0),MAX(M488-I488,0))</f>
        <v>0</v>
      </c>
      <c r="L488" s="27">
        <f aca="true" t="shared" si="122" ref="L488:L494">E488+H488</f>
        <v>0</v>
      </c>
      <c r="M488" s="27">
        <f>IF((COUNT(C488:D488,F488:G488)=4),(G488-C488-(MAX(TIME(F485,0,0),F488-D488))),E488+H488)</f>
        <v>0</v>
      </c>
      <c r="N488" s="23"/>
    </row>
    <row r="489" spans="1:14" s="12" customFormat="1" ht="11.25" customHeight="1">
      <c r="A489" s="14" t="s">
        <v>1</v>
      </c>
      <c r="B489" s="16"/>
      <c r="C489" s="31"/>
      <c r="D489" s="32"/>
      <c r="E489" s="27">
        <f t="shared" si="120"/>
        <v>0</v>
      </c>
      <c r="F489" s="28"/>
      <c r="G489" s="32"/>
      <c r="H489" s="27">
        <f t="shared" si="121"/>
        <v>0</v>
      </c>
      <c r="I489" s="79"/>
      <c r="J489" s="29">
        <f>IF(I489=0,MIN(M489,L485),MIN(M489,I489))</f>
        <v>0</v>
      </c>
      <c r="K489" s="30">
        <f>IF(I489=0,MAX(M489-L485,0),MAX(M489-I489,0))</f>
        <v>0</v>
      </c>
      <c r="L489" s="27">
        <f t="shared" si="122"/>
        <v>0</v>
      </c>
      <c r="M489" s="27">
        <f>IF((COUNT(C489:D489,F489:G489)=4),(G489-C489-(MAX(TIME(F485,0,0),F489-D489))),E489+H489)</f>
        <v>0</v>
      </c>
      <c r="N489" s="23"/>
    </row>
    <row r="490" spans="1:13" s="12" customFormat="1" ht="11.25" customHeight="1">
      <c r="A490" s="14" t="s">
        <v>2</v>
      </c>
      <c r="B490" s="16"/>
      <c r="C490" s="31"/>
      <c r="D490" s="32"/>
      <c r="E490" s="27">
        <f t="shared" si="120"/>
        <v>0</v>
      </c>
      <c r="F490" s="28"/>
      <c r="G490" s="32"/>
      <c r="H490" s="27">
        <f t="shared" si="121"/>
        <v>0</v>
      </c>
      <c r="I490" s="79"/>
      <c r="J490" s="29">
        <f>IF(I490=0,MIN(M490,L485),MIN(M490,I490))</f>
        <v>0</v>
      </c>
      <c r="K490" s="30">
        <f>IF(I490=0,MAX(M490-L485,0),MAX(M490-I490,0))</f>
        <v>0</v>
      </c>
      <c r="L490" s="27">
        <f t="shared" si="122"/>
        <v>0</v>
      </c>
      <c r="M490" s="27">
        <f>IF((COUNT(C490:D490,F490:G490)=4),(G490-C490-(MAX(TIME(F485,0,0),F490-D490))),E490+H490)</f>
        <v>0</v>
      </c>
    </row>
    <row r="491" spans="1:13" s="12" customFormat="1" ht="11.25" customHeight="1">
      <c r="A491" s="14" t="s">
        <v>3</v>
      </c>
      <c r="B491" s="16"/>
      <c r="C491" s="31"/>
      <c r="D491" s="32"/>
      <c r="E491" s="27">
        <f t="shared" si="120"/>
        <v>0</v>
      </c>
      <c r="F491" s="28"/>
      <c r="G491" s="32"/>
      <c r="H491" s="27">
        <f t="shared" si="121"/>
        <v>0</v>
      </c>
      <c r="I491" s="79"/>
      <c r="J491" s="29">
        <f>IF(I491=0,MIN(M491,L485),MIN(M491,I491))</f>
        <v>0</v>
      </c>
      <c r="K491" s="30">
        <f>IF(I491=0,MAX(M491-L485,0),MAX(M491-I491,0))</f>
        <v>0</v>
      </c>
      <c r="L491" s="27">
        <f t="shared" si="122"/>
        <v>0</v>
      </c>
      <c r="M491" s="27">
        <f>IF((COUNT(C491:D491,F491:G491)=4),(G491-C491-(MAX(TIME(F485,0,0),F491-D491))),E491+H491)</f>
        <v>0</v>
      </c>
    </row>
    <row r="492" spans="1:14" s="12" customFormat="1" ht="11.25" customHeight="1" thickBot="1">
      <c r="A492" s="15" t="s">
        <v>4</v>
      </c>
      <c r="B492" s="16"/>
      <c r="C492" s="40"/>
      <c r="D492" s="41"/>
      <c r="E492" s="33">
        <f t="shared" si="120"/>
        <v>0</v>
      </c>
      <c r="F492" s="42"/>
      <c r="G492" s="41"/>
      <c r="H492" s="33">
        <f t="shared" si="121"/>
        <v>0</v>
      </c>
      <c r="I492" s="80"/>
      <c r="J492" s="29">
        <f>IF(I492=0,MIN(M492,L485),MIN(M492,I492))</f>
        <v>0</v>
      </c>
      <c r="K492" s="30">
        <f>IF(I492=0,MAX(M492-L485,0),MAX(M492-I492,0))</f>
        <v>0</v>
      </c>
      <c r="L492" s="33">
        <f t="shared" si="122"/>
        <v>0</v>
      </c>
      <c r="M492" s="27">
        <f>IF((COUNT(C492:D492,F492:G492)=4),(G492-C492-(MAX(TIME(F485,0,0),F492-D492))),E492+H492)</f>
        <v>0</v>
      </c>
      <c r="N492" s="24"/>
    </row>
    <row r="493" spans="1:13" s="12" customFormat="1" ht="11.25" customHeight="1">
      <c r="A493" s="43" t="s">
        <v>5</v>
      </c>
      <c r="B493" s="54"/>
      <c r="C493" s="44"/>
      <c r="D493" s="45"/>
      <c r="E493" s="46">
        <f t="shared" si="120"/>
        <v>0</v>
      </c>
      <c r="F493" s="44"/>
      <c r="G493" s="45"/>
      <c r="H493" s="46">
        <f t="shared" si="121"/>
        <v>0</v>
      </c>
      <c r="I493" s="81"/>
      <c r="J493" s="29">
        <f>IF(I493=0,MIN(M493,L485),MIN(M493,I493))</f>
        <v>0</v>
      </c>
      <c r="K493" s="30">
        <f>IF(I493=0,MAX(M493-L485,0),MAX(M493-I493,0))</f>
        <v>0</v>
      </c>
      <c r="L493" s="46">
        <f t="shared" si="122"/>
        <v>0</v>
      </c>
      <c r="M493" s="27">
        <f>IF((COUNT(C493:D493,F493:G493)=4),(G493-C493-(MAX(TIME(F485,0,0),F493-D493))),E493+H493)</f>
        <v>0</v>
      </c>
    </row>
    <row r="494" spans="1:14" s="12" customFormat="1" ht="11.25" customHeight="1" thickBot="1">
      <c r="A494" s="15" t="s">
        <v>6</v>
      </c>
      <c r="B494" s="16"/>
      <c r="C494" s="31"/>
      <c r="D494" s="32"/>
      <c r="E494" s="27">
        <f t="shared" si="120"/>
        <v>0</v>
      </c>
      <c r="F494" s="28"/>
      <c r="G494" s="32"/>
      <c r="H494" s="27">
        <f t="shared" si="121"/>
        <v>0</v>
      </c>
      <c r="I494" s="79"/>
      <c r="J494" s="29">
        <f>IF(I494=0,MIN(M494,L485),MIN(M494,I494))</f>
        <v>0</v>
      </c>
      <c r="K494" s="30">
        <f>IF(I494=0,MAX(M494-L485,0),MAX(M494-I494,0))</f>
        <v>0</v>
      </c>
      <c r="L494" s="33">
        <f t="shared" si="122"/>
        <v>0</v>
      </c>
      <c r="M494" s="27">
        <f>IF((COUNT(C494:D494,F494:G494)=4),(G494-C494-(MAX(TIME(F485,0,0),F494-D494))),E494+H494)</f>
        <v>0</v>
      </c>
      <c r="N494" s="17"/>
    </row>
    <row r="495" spans="1:13" s="12" customFormat="1" ht="12.75" customHeight="1" thickBot="1">
      <c r="A495" s="127" t="s">
        <v>15</v>
      </c>
      <c r="B495" s="128"/>
      <c r="C495" s="34"/>
      <c r="D495" s="35"/>
      <c r="E495" s="35"/>
      <c r="F495" s="35"/>
      <c r="G495" s="35"/>
      <c r="H495" s="36"/>
      <c r="I495" s="35"/>
      <c r="J495" s="37">
        <f>MAX(M495-K495,0)</f>
        <v>0</v>
      </c>
      <c r="K495" s="38">
        <f>MAX(M495-(L485*COUNT(B488:B492)),0)</f>
        <v>0</v>
      </c>
      <c r="L495" s="50">
        <f>SUM(L488:L494)</f>
        <v>0</v>
      </c>
      <c r="M495" s="39">
        <f>SUM(M488:M494)</f>
        <v>0</v>
      </c>
    </row>
    <row r="496" ht="9.75" customHeight="1" thickBot="1"/>
    <row r="497" spans="1:13" s="6" customFormat="1" ht="15" customHeight="1" thickBot="1">
      <c r="A497" s="21" t="s">
        <v>63</v>
      </c>
      <c r="B497" s="22"/>
      <c r="C497" s="22"/>
      <c r="D497" s="55" t="s">
        <v>108</v>
      </c>
      <c r="E497" s="55"/>
      <c r="F497" s="22">
        <v>1</v>
      </c>
      <c r="G497" s="22"/>
      <c r="H497" s="22"/>
      <c r="I497" s="22"/>
      <c r="J497" s="22"/>
      <c r="K497" s="55" t="s">
        <v>24</v>
      </c>
      <c r="L497" s="57">
        <v>0.325</v>
      </c>
      <c r="M497" s="56">
        <f>L497*(COUNT(B500:B504))</f>
        <v>0</v>
      </c>
    </row>
    <row r="498" spans="1:13" s="6" customFormat="1" ht="13.5" customHeight="1" thickBot="1">
      <c r="A498" s="7"/>
      <c r="B498" s="8"/>
      <c r="C498" s="129" t="s">
        <v>9</v>
      </c>
      <c r="D498" s="130"/>
      <c r="E498" s="131"/>
      <c r="F498" s="129" t="s">
        <v>10</v>
      </c>
      <c r="G498" s="130"/>
      <c r="H498" s="131"/>
      <c r="I498" s="72"/>
      <c r="J498" s="129" t="s">
        <v>14</v>
      </c>
      <c r="K498" s="130"/>
      <c r="L498" s="131"/>
      <c r="M498" s="52"/>
    </row>
    <row r="499" spans="1:13" s="12" customFormat="1" ht="13.5" customHeight="1" thickBot="1">
      <c r="A499" s="9" t="s">
        <v>17</v>
      </c>
      <c r="B499" s="10" t="s">
        <v>22</v>
      </c>
      <c r="C499" s="9" t="s">
        <v>7</v>
      </c>
      <c r="D499" s="10" t="s">
        <v>8</v>
      </c>
      <c r="E499" s="11" t="s">
        <v>11</v>
      </c>
      <c r="F499" s="9" t="s">
        <v>7</v>
      </c>
      <c r="G499" s="10" t="s">
        <v>8</v>
      </c>
      <c r="H499" s="11" t="s">
        <v>11</v>
      </c>
      <c r="I499" s="9" t="s">
        <v>95</v>
      </c>
      <c r="J499" s="9" t="s">
        <v>13</v>
      </c>
      <c r="K499" s="49" t="s">
        <v>23</v>
      </c>
      <c r="L499" s="11" t="s">
        <v>11</v>
      </c>
      <c r="M499" s="11" t="s">
        <v>12</v>
      </c>
    </row>
    <row r="500" spans="1:14" s="12" customFormat="1" ht="11.25" customHeight="1">
      <c r="A500" s="13" t="s">
        <v>0</v>
      </c>
      <c r="B500" s="16"/>
      <c r="C500" s="25"/>
      <c r="D500" s="26"/>
      <c r="E500" s="27">
        <f aca="true" t="shared" si="123" ref="E500:E506">IF(COUNT(C500:D500)=2,ABS(D500-C500),0)</f>
        <v>0</v>
      </c>
      <c r="F500" s="28"/>
      <c r="G500" s="26"/>
      <c r="H500" s="27">
        <f aca="true" t="shared" si="124" ref="H500:H506">IF(COUNT(F500:G500)=2,ABS(G500-F500),0)</f>
        <v>0</v>
      </c>
      <c r="I500" s="79"/>
      <c r="J500" s="29">
        <f>IF(I500=0,MIN(M500,L497),MIN(M500,I500))</f>
        <v>0</v>
      </c>
      <c r="K500" s="30">
        <f>IF(I500=0,MAX(M500-L497,0),MAX(M500-I500,0))</f>
        <v>0</v>
      </c>
      <c r="L500" s="27">
        <f aca="true" t="shared" si="125" ref="L500:L506">E500+H500</f>
        <v>0</v>
      </c>
      <c r="M500" s="27">
        <f>IF((COUNT(C500:D500,F500:G500)=4),(G500-C500-(MAX(TIME(F497,0,0),F500-D500))),E500+H500)</f>
        <v>0</v>
      </c>
      <c r="N500" s="23"/>
    </row>
    <row r="501" spans="1:14" s="12" customFormat="1" ht="11.25" customHeight="1">
      <c r="A501" s="14" t="s">
        <v>1</v>
      </c>
      <c r="B501" s="16"/>
      <c r="C501" s="31"/>
      <c r="D501" s="32"/>
      <c r="E501" s="27">
        <f t="shared" si="123"/>
        <v>0</v>
      </c>
      <c r="F501" s="28"/>
      <c r="G501" s="32"/>
      <c r="H501" s="27">
        <f t="shared" si="124"/>
        <v>0</v>
      </c>
      <c r="I501" s="79"/>
      <c r="J501" s="29">
        <f>IF(I501=0,MIN(M501,L497),MIN(M501,I501))</f>
        <v>0</v>
      </c>
      <c r="K501" s="30">
        <f>IF(I501=0,MAX(M501-L497,0),MAX(M501-I501,0))</f>
        <v>0</v>
      </c>
      <c r="L501" s="27">
        <f t="shared" si="125"/>
        <v>0</v>
      </c>
      <c r="M501" s="27">
        <f>IF((COUNT(C501:D501,F501:G501)=4),(G501-C501-(MAX(TIME(F497,0,0),F501-D501))),E501+H501)</f>
        <v>0</v>
      </c>
      <c r="N501" s="23"/>
    </row>
    <row r="502" spans="1:13" s="12" customFormat="1" ht="11.25" customHeight="1">
      <c r="A502" s="14" t="s">
        <v>2</v>
      </c>
      <c r="B502" s="16"/>
      <c r="C502" s="31"/>
      <c r="D502" s="32"/>
      <c r="E502" s="27">
        <f t="shared" si="123"/>
        <v>0</v>
      </c>
      <c r="F502" s="28"/>
      <c r="G502" s="32"/>
      <c r="H502" s="27">
        <f t="shared" si="124"/>
        <v>0</v>
      </c>
      <c r="I502" s="79"/>
      <c r="J502" s="29">
        <f>IF(I502=0,MIN(M502,L497),MIN(M502,I502))</f>
        <v>0</v>
      </c>
      <c r="K502" s="30">
        <f>IF(I502=0,MAX(M502-L497,0),MAX(M502-I502,0))</f>
        <v>0</v>
      </c>
      <c r="L502" s="27">
        <f t="shared" si="125"/>
        <v>0</v>
      </c>
      <c r="M502" s="27">
        <f>IF((COUNT(C502:D502,F502:G502)=4),(G502-C502-(MAX(TIME(F497,0,0),F502-D502))),E502+H502)</f>
        <v>0</v>
      </c>
    </row>
    <row r="503" spans="1:13" s="12" customFormat="1" ht="11.25" customHeight="1">
      <c r="A503" s="14" t="s">
        <v>3</v>
      </c>
      <c r="B503" s="16"/>
      <c r="C503" s="31"/>
      <c r="D503" s="32"/>
      <c r="E503" s="27">
        <f t="shared" si="123"/>
        <v>0</v>
      </c>
      <c r="F503" s="28"/>
      <c r="G503" s="32"/>
      <c r="H503" s="27">
        <f t="shared" si="124"/>
        <v>0</v>
      </c>
      <c r="I503" s="79"/>
      <c r="J503" s="29">
        <f>IF(I503=0,MIN(M503,L497),MIN(M503,I503))</f>
        <v>0</v>
      </c>
      <c r="K503" s="30">
        <f>IF(I503=0,MAX(M503-L497,0),MAX(M503-I503,0))</f>
        <v>0</v>
      </c>
      <c r="L503" s="27">
        <f t="shared" si="125"/>
        <v>0</v>
      </c>
      <c r="M503" s="27">
        <f>IF((COUNT(C503:D503,F503:G503)=4),(G503-C503-(MAX(TIME(F497,0,0),F503-D503))),E503+H503)</f>
        <v>0</v>
      </c>
    </row>
    <row r="504" spans="1:14" s="12" customFormat="1" ht="11.25" customHeight="1" thickBot="1">
      <c r="A504" s="15" t="s">
        <v>4</v>
      </c>
      <c r="B504" s="16"/>
      <c r="C504" s="40"/>
      <c r="D504" s="41"/>
      <c r="E504" s="33">
        <f t="shared" si="123"/>
        <v>0</v>
      </c>
      <c r="F504" s="42"/>
      <c r="G504" s="41"/>
      <c r="H504" s="33">
        <f t="shared" si="124"/>
        <v>0</v>
      </c>
      <c r="I504" s="80"/>
      <c r="J504" s="29">
        <f>IF(I504=0,MIN(M504,L497),MIN(M504,I504))</f>
        <v>0</v>
      </c>
      <c r="K504" s="30">
        <f>IF(I504=0,MAX(M504-L497,0),MAX(M504-I504,0))</f>
        <v>0</v>
      </c>
      <c r="L504" s="33">
        <f t="shared" si="125"/>
        <v>0</v>
      </c>
      <c r="M504" s="27">
        <f>IF((COUNT(C504:D504,F504:G504)=4),(G504-C504-(MAX(TIME(F497,0,0),F504-D504))),E504+H504)</f>
        <v>0</v>
      </c>
      <c r="N504" s="24"/>
    </row>
    <row r="505" spans="1:13" s="12" customFormat="1" ht="11.25" customHeight="1">
      <c r="A505" s="43" t="s">
        <v>5</v>
      </c>
      <c r="B505" s="54"/>
      <c r="C505" s="44"/>
      <c r="D505" s="45"/>
      <c r="E505" s="46">
        <f t="shared" si="123"/>
        <v>0</v>
      </c>
      <c r="F505" s="44"/>
      <c r="G505" s="45"/>
      <c r="H505" s="46">
        <f t="shared" si="124"/>
        <v>0</v>
      </c>
      <c r="I505" s="81"/>
      <c r="J505" s="29">
        <f>IF(I505=0,MIN(M505,L497),MIN(M505,I505))</f>
        <v>0</v>
      </c>
      <c r="K505" s="30">
        <f>IF(I505=0,MAX(M505-L497,0),MAX(M505-I505,0))</f>
        <v>0</v>
      </c>
      <c r="L505" s="46">
        <f t="shared" si="125"/>
        <v>0</v>
      </c>
      <c r="M505" s="27">
        <f>IF((COUNT(C505:D505,F505:G505)=4),(G505-C505-(MAX(TIME(F497,0,0),F505-D505))),E505+H505)</f>
        <v>0</v>
      </c>
    </row>
    <row r="506" spans="1:14" s="12" customFormat="1" ht="11.25" customHeight="1" thickBot="1">
      <c r="A506" s="15" t="s">
        <v>6</v>
      </c>
      <c r="B506" s="16"/>
      <c r="C506" s="31"/>
      <c r="D506" s="32"/>
      <c r="E506" s="27">
        <f t="shared" si="123"/>
        <v>0</v>
      </c>
      <c r="F506" s="28"/>
      <c r="G506" s="32"/>
      <c r="H506" s="27">
        <f t="shared" si="124"/>
        <v>0</v>
      </c>
      <c r="I506" s="79"/>
      <c r="J506" s="29">
        <f>IF(I506=0,MIN(M506,L497),MIN(M506,I506))</f>
        <v>0</v>
      </c>
      <c r="K506" s="30">
        <f>IF(I506=0,MAX(M506-L497,0),MAX(M506-I506,0))</f>
        <v>0</v>
      </c>
      <c r="L506" s="33">
        <f t="shared" si="125"/>
        <v>0</v>
      </c>
      <c r="M506" s="27">
        <f>IF((COUNT(C506:D506,F506:G506)=4),(G506-C506-(MAX(TIME(F497,0,0),F506-D506))),E506+H506)</f>
        <v>0</v>
      </c>
      <c r="N506" s="17"/>
    </row>
    <row r="507" spans="1:13" s="12" customFormat="1" ht="12.75" customHeight="1" thickBot="1">
      <c r="A507" s="127" t="s">
        <v>15</v>
      </c>
      <c r="B507" s="128"/>
      <c r="C507" s="34"/>
      <c r="D507" s="35"/>
      <c r="E507" s="35"/>
      <c r="F507" s="35"/>
      <c r="G507" s="35"/>
      <c r="H507" s="36"/>
      <c r="I507" s="35"/>
      <c r="J507" s="37">
        <f>MAX(M507-K507,0)</f>
        <v>0</v>
      </c>
      <c r="K507" s="38">
        <f>MAX(M507-(L497*COUNT(B500:B504)),0)</f>
        <v>0</v>
      </c>
      <c r="L507" s="50">
        <f>SUM(L500:L506)</f>
        <v>0</v>
      </c>
      <c r="M507" s="39">
        <f>SUM(M500:M506)</f>
        <v>0</v>
      </c>
    </row>
    <row r="508" ht="9.75" customHeight="1" thickBot="1"/>
    <row r="509" spans="1:13" s="6" customFormat="1" ht="15" customHeight="1" thickBot="1">
      <c r="A509" s="21" t="s">
        <v>64</v>
      </c>
      <c r="B509" s="22"/>
      <c r="C509" s="22"/>
      <c r="D509" s="55" t="s">
        <v>108</v>
      </c>
      <c r="E509" s="55"/>
      <c r="F509" s="22">
        <v>1</v>
      </c>
      <c r="G509" s="22"/>
      <c r="H509" s="22"/>
      <c r="I509" s="22"/>
      <c r="J509" s="22"/>
      <c r="K509" s="55" t="s">
        <v>24</v>
      </c>
      <c r="L509" s="57">
        <v>0.325</v>
      </c>
      <c r="M509" s="56">
        <f>L509*(COUNT(B512:B516))</f>
        <v>0</v>
      </c>
    </row>
    <row r="510" spans="1:13" s="6" customFormat="1" ht="13.5" customHeight="1" thickBot="1">
      <c r="A510" s="7"/>
      <c r="B510" s="8"/>
      <c r="C510" s="129" t="s">
        <v>9</v>
      </c>
      <c r="D510" s="130"/>
      <c r="E510" s="131"/>
      <c r="F510" s="129" t="s">
        <v>10</v>
      </c>
      <c r="G510" s="130"/>
      <c r="H510" s="131"/>
      <c r="I510" s="72"/>
      <c r="J510" s="129" t="s">
        <v>14</v>
      </c>
      <c r="K510" s="130"/>
      <c r="L510" s="131"/>
      <c r="M510" s="52"/>
    </row>
    <row r="511" spans="1:13" s="12" customFormat="1" ht="13.5" customHeight="1" thickBot="1">
      <c r="A511" s="9" t="s">
        <v>17</v>
      </c>
      <c r="B511" s="10" t="s">
        <v>22</v>
      </c>
      <c r="C511" s="9" t="s">
        <v>7</v>
      </c>
      <c r="D511" s="10" t="s">
        <v>8</v>
      </c>
      <c r="E511" s="11" t="s">
        <v>11</v>
      </c>
      <c r="F511" s="9" t="s">
        <v>7</v>
      </c>
      <c r="G511" s="10" t="s">
        <v>8</v>
      </c>
      <c r="H511" s="11" t="s">
        <v>11</v>
      </c>
      <c r="I511" s="9" t="s">
        <v>95</v>
      </c>
      <c r="J511" s="9" t="s">
        <v>13</v>
      </c>
      <c r="K511" s="49" t="s">
        <v>23</v>
      </c>
      <c r="L511" s="11" t="s">
        <v>11</v>
      </c>
      <c r="M511" s="11" t="s">
        <v>12</v>
      </c>
    </row>
    <row r="512" spans="1:14" s="12" customFormat="1" ht="11.25" customHeight="1">
      <c r="A512" s="13" t="s">
        <v>0</v>
      </c>
      <c r="B512" s="16"/>
      <c r="C512" s="25"/>
      <c r="D512" s="26"/>
      <c r="E512" s="27">
        <f aca="true" t="shared" si="126" ref="E512:E518">IF(COUNT(C512:D512)=2,ABS(D512-C512),0)</f>
        <v>0</v>
      </c>
      <c r="F512" s="28"/>
      <c r="G512" s="26"/>
      <c r="H512" s="27">
        <f aca="true" t="shared" si="127" ref="H512:H518">IF(COUNT(F512:G512)=2,ABS(G512-F512),0)</f>
        <v>0</v>
      </c>
      <c r="I512" s="79"/>
      <c r="J512" s="29">
        <f>IF(I512=0,MIN(M512,L509),MIN(M512,I512))</f>
        <v>0</v>
      </c>
      <c r="K512" s="30">
        <f>IF(I512=0,MAX(M512-L509,0),MAX(M512-I512,0))</f>
        <v>0</v>
      </c>
      <c r="L512" s="27">
        <f aca="true" t="shared" si="128" ref="L512:L518">E512+H512</f>
        <v>0</v>
      </c>
      <c r="M512" s="27">
        <f>IF((COUNT(C512:D512,F512:G512)=4),(G512-C512-(MAX(TIME(F509,0,0),F512-D512))),E512+H512)</f>
        <v>0</v>
      </c>
      <c r="N512" s="23"/>
    </row>
    <row r="513" spans="1:14" s="12" customFormat="1" ht="11.25" customHeight="1">
      <c r="A513" s="14" t="s">
        <v>1</v>
      </c>
      <c r="B513" s="16"/>
      <c r="C513" s="31"/>
      <c r="D513" s="32"/>
      <c r="E513" s="27">
        <f t="shared" si="126"/>
        <v>0</v>
      </c>
      <c r="F513" s="28"/>
      <c r="G513" s="32"/>
      <c r="H513" s="27">
        <f t="shared" si="127"/>
        <v>0</v>
      </c>
      <c r="I513" s="79"/>
      <c r="J513" s="29">
        <f>IF(I513=0,MIN(M513,L509),MIN(M513,I513))</f>
        <v>0</v>
      </c>
      <c r="K513" s="30">
        <f>IF(I513=0,MAX(M513-L509,0),MAX(M513-I513,0))</f>
        <v>0</v>
      </c>
      <c r="L513" s="27">
        <f t="shared" si="128"/>
        <v>0</v>
      </c>
      <c r="M513" s="27">
        <f>IF((COUNT(C513:D513,F513:G513)=4),(G513-C513-(MAX(TIME(F509,0,0),F513-D513))),E513+H513)</f>
        <v>0</v>
      </c>
      <c r="N513" s="23"/>
    </row>
    <row r="514" spans="1:13" s="12" customFormat="1" ht="11.25" customHeight="1">
      <c r="A514" s="14" t="s">
        <v>2</v>
      </c>
      <c r="B514" s="16"/>
      <c r="C514" s="31"/>
      <c r="D514" s="32"/>
      <c r="E514" s="27">
        <f t="shared" si="126"/>
        <v>0</v>
      </c>
      <c r="F514" s="28"/>
      <c r="G514" s="32"/>
      <c r="H514" s="27">
        <f t="shared" si="127"/>
        <v>0</v>
      </c>
      <c r="I514" s="79"/>
      <c r="J514" s="29">
        <f>IF(I514=0,MIN(M514,L509),MIN(M514,I514))</f>
        <v>0</v>
      </c>
      <c r="K514" s="30">
        <f>IF(I514=0,MAX(M514-L509,0),MAX(M514-I514,0))</f>
        <v>0</v>
      </c>
      <c r="L514" s="27">
        <f t="shared" si="128"/>
        <v>0</v>
      </c>
      <c r="M514" s="27">
        <f>IF((COUNT(C514:D514,F514:G514)=4),(G514-C514-(MAX(TIME(F509,0,0),F514-D514))),E514+H514)</f>
        <v>0</v>
      </c>
    </row>
    <row r="515" spans="1:13" s="12" customFormat="1" ht="11.25" customHeight="1">
      <c r="A515" s="14" t="s">
        <v>3</v>
      </c>
      <c r="B515" s="16"/>
      <c r="C515" s="31"/>
      <c r="D515" s="32"/>
      <c r="E515" s="27">
        <f t="shared" si="126"/>
        <v>0</v>
      </c>
      <c r="F515" s="28"/>
      <c r="G515" s="32"/>
      <c r="H515" s="27">
        <f t="shared" si="127"/>
        <v>0</v>
      </c>
      <c r="I515" s="79"/>
      <c r="J515" s="29">
        <f>IF(I515=0,MIN(M515,L509),MIN(M515,I515))</f>
        <v>0</v>
      </c>
      <c r="K515" s="30">
        <f>IF(I515=0,MAX(M515-L509,0),MAX(M515-I515,0))</f>
        <v>0</v>
      </c>
      <c r="L515" s="27">
        <f t="shared" si="128"/>
        <v>0</v>
      </c>
      <c r="M515" s="27">
        <f>IF((COUNT(C515:D515,F515:G515)=4),(G515-C515-(MAX(TIME(F509,0,0),F515-D515))),E515+H515)</f>
        <v>0</v>
      </c>
    </row>
    <row r="516" spans="1:14" s="12" customFormat="1" ht="11.25" customHeight="1" thickBot="1">
      <c r="A516" s="15" t="s">
        <v>4</v>
      </c>
      <c r="B516" s="16"/>
      <c r="C516" s="40"/>
      <c r="D516" s="41"/>
      <c r="E516" s="33">
        <f t="shared" si="126"/>
        <v>0</v>
      </c>
      <c r="F516" s="42"/>
      <c r="G516" s="41"/>
      <c r="H516" s="33">
        <f t="shared" si="127"/>
        <v>0</v>
      </c>
      <c r="I516" s="80"/>
      <c r="J516" s="29">
        <f>IF(I516=0,MIN(M516,L509),MIN(M516,I516))</f>
        <v>0</v>
      </c>
      <c r="K516" s="30">
        <f>IF(I516=0,MAX(M516-L509,0),MAX(M516-I516,0))</f>
        <v>0</v>
      </c>
      <c r="L516" s="33">
        <f t="shared" si="128"/>
        <v>0</v>
      </c>
      <c r="M516" s="27">
        <f>IF((COUNT(C516:D516,F516:G516)=4),(G516-C516-(MAX(TIME(F509,0,0),F516-D516))),E516+H516)</f>
        <v>0</v>
      </c>
      <c r="N516" s="24"/>
    </row>
    <row r="517" spans="1:13" s="12" customFormat="1" ht="11.25" customHeight="1">
      <c r="A517" s="43" t="s">
        <v>5</v>
      </c>
      <c r="B517" s="54"/>
      <c r="C517" s="44"/>
      <c r="D517" s="45"/>
      <c r="E517" s="46">
        <f t="shared" si="126"/>
        <v>0</v>
      </c>
      <c r="F517" s="44"/>
      <c r="G517" s="45"/>
      <c r="H517" s="46">
        <f t="shared" si="127"/>
        <v>0</v>
      </c>
      <c r="I517" s="81"/>
      <c r="J517" s="29">
        <f>IF(I517=0,MIN(M517,L509),MIN(M517,I517))</f>
        <v>0</v>
      </c>
      <c r="K517" s="30">
        <f>IF(I517=0,MAX(M517-L509,0),MAX(M517-I517,0))</f>
        <v>0</v>
      </c>
      <c r="L517" s="46">
        <f t="shared" si="128"/>
        <v>0</v>
      </c>
      <c r="M517" s="27">
        <f>IF((COUNT(C517:D517,F517:G517)=4),(G517-C517-(MAX(TIME(F509,0,0),F517-D517))),E517+H517)</f>
        <v>0</v>
      </c>
    </row>
    <row r="518" spans="1:14" s="12" customFormat="1" ht="11.25" customHeight="1" thickBot="1">
      <c r="A518" s="15" t="s">
        <v>6</v>
      </c>
      <c r="B518" s="16"/>
      <c r="C518" s="31"/>
      <c r="D518" s="32"/>
      <c r="E518" s="27">
        <f t="shared" si="126"/>
        <v>0</v>
      </c>
      <c r="F518" s="28"/>
      <c r="G518" s="32"/>
      <c r="H518" s="27">
        <f t="shared" si="127"/>
        <v>0</v>
      </c>
      <c r="I518" s="79"/>
      <c r="J518" s="29">
        <f>IF(I518=0,MIN(M518,L509),MIN(M518,I518))</f>
        <v>0</v>
      </c>
      <c r="K518" s="30">
        <f>IF(I518=0,MAX(M518-L509,0),MAX(M518-I518,0))</f>
        <v>0</v>
      </c>
      <c r="L518" s="33">
        <f t="shared" si="128"/>
        <v>0</v>
      </c>
      <c r="M518" s="27">
        <f>IF((COUNT(C518:D518,F518:G518)=4),(G518-C518-(MAX(TIME(F509,0,0),F518-D518))),E518+H518)</f>
        <v>0</v>
      </c>
      <c r="N518" s="17"/>
    </row>
    <row r="519" spans="1:13" s="12" customFormat="1" ht="12.75" customHeight="1" thickBot="1">
      <c r="A519" s="127" t="s">
        <v>15</v>
      </c>
      <c r="B519" s="128"/>
      <c r="C519" s="34"/>
      <c r="D519" s="35"/>
      <c r="E519" s="35"/>
      <c r="F519" s="35"/>
      <c r="G519" s="35"/>
      <c r="H519" s="36"/>
      <c r="I519" s="35"/>
      <c r="J519" s="37">
        <f>MAX(M519-K519,0)</f>
        <v>0</v>
      </c>
      <c r="K519" s="38">
        <f>MAX(M519-(L509*COUNT(B512:B516)),0)</f>
        <v>0</v>
      </c>
      <c r="L519" s="50">
        <f>SUM(L512:L518)</f>
        <v>0</v>
      </c>
      <c r="M519" s="39">
        <f>SUM(M512:M518)</f>
        <v>0</v>
      </c>
    </row>
    <row r="520" ht="9.75" customHeight="1" thickBot="1"/>
    <row r="521" spans="1:13" s="6" customFormat="1" ht="15" customHeight="1" thickBot="1">
      <c r="A521" s="21" t="s">
        <v>65</v>
      </c>
      <c r="B521" s="22"/>
      <c r="C521" s="22"/>
      <c r="D521" s="55" t="s">
        <v>108</v>
      </c>
      <c r="E521" s="55"/>
      <c r="F521" s="22">
        <v>1</v>
      </c>
      <c r="G521" s="22"/>
      <c r="H521" s="22"/>
      <c r="I521" s="22"/>
      <c r="J521" s="22"/>
      <c r="K521" s="55" t="s">
        <v>24</v>
      </c>
      <c r="L521" s="57">
        <v>0.325</v>
      </c>
      <c r="M521" s="56">
        <f>L521*(COUNT(B524:B528))</f>
        <v>0</v>
      </c>
    </row>
    <row r="522" spans="1:13" s="6" customFormat="1" ht="13.5" customHeight="1" thickBot="1">
      <c r="A522" s="7"/>
      <c r="B522" s="8"/>
      <c r="C522" s="129" t="s">
        <v>9</v>
      </c>
      <c r="D522" s="130"/>
      <c r="E522" s="131"/>
      <c r="F522" s="129" t="s">
        <v>10</v>
      </c>
      <c r="G522" s="130"/>
      <c r="H522" s="131"/>
      <c r="I522" s="72"/>
      <c r="J522" s="129" t="s">
        <v>14</v>
      </c>
      <c r="K522" s="130"/>
      <c r="L522" s="131"/>
      <c r="M522" s="52"/>
    </row>
    <row r="523" spans="1:13" s="12" customFormat="1" ht="13.5" customHeight="1" thickBot="1">
      <c r="A523" s="9" t="s">
        <v>17</v>
      </c>
      <c r="B523" s="10" t="s">
        <v>22</v>
      </c>
      <c r="C523" s="9" t="s">
        <v>7</v>
      </c>
      <c r="D523" s="10" t="s">
        <v>8</v>
      </c>
      <c r="E523" s="11" t="s">
        <v>11</v>
      </c>
      <c r="F523" s="9" t="s">
        <v>7</v>
      </c>
      <c r="G523" s="10" t="s">
        <v>8</v>
      </c>
      <c r="H523" s="11" t="s">
        <v>11</v>
      </c>
      <c r="I523" s="9" t="s">
        <v>95</v>
      </c>
      <c r="J523" s="9" t="s">
        <v>13</v>
      </c>
      <c r="K523" s="49" t="s">
        <v>23</v>
      </c>
      <c r="L523" s="11" t="s">
        <v>11</v>
      </c>
      <c r="M523" s="11" t="s">
        <v>12</v>
      </c>
    </row>
    <row r="524" spans="1:14" s="12" customFormat="1" ht="11.25" customHeight="1">
      <c r="A524" s="13" t="s">
        <v>0</v>
      </c>
      <c r="B524" s="16"/>
      <c r="C524" s="25"/>
      <c r="D524" s="26"/>
      <c r="E524" s="27">
        <f aca="true" t="shared" si="129" ref="E524:E530">IF(COUNT(C524:D524)=2,ABS(D524-C524),0)</f>
        <v>0</v>
      </c>
      <c r="F524" s="28"/>
      <c r="G524" s="26"/>
      <c r="H524" s="27">
        <f aca="true" t="shared" si="130" ref="H524:H530">IF(COUNT(F524:G524)=2,ABS(G524-F524),0)</f>
        <v>0</v>
      </c>
      <c r="I524" s="79"/>
      <c r="J524" s="29">
        <f>IF(I524=0,MIN(M524,L521),MIN(M524,I524))</f>
        <v>0</v>
      </c>
      <c r="K524" s="30">
        <f>IF(I524=0,MAX(M524-L521,0),MAX(M524-I524,0))</f>
        <v>0</v>
      </c>
      <c r="L524" s="27">
        <f aca="true" t="shared" si="131" ref="L524:L530">E524+H524</f>
        <v>0</v>
      </c>
      <c r="M524" s="27">
        <f>IF((COUNT(C524:D524,F524:G524)=4),(G524-C524-(MAX(TIME(F521,0,0),F524-D524))),E524+H524)</f>
        <v>0</v>
      </c>
      <c r="N524" s="23"/>
    </row>
    <row r="525" spans="1:14" s="12" customFormat="1" ht="11.25" customHeight="1">
      <c r="A525" s="14" t="s">
        <v>1</v>
      </c>
      <c r="B525" s="16"/>
      <c r="C525" s="31"/>
      <c r="D525" s="32"/>
      <c r="E525" s="27">
        <f t="shared" si="129"/>
        <v>0</v>
      </c>
      <c r="F525" s="28"/>
      <c r="G525" s="32"/>
      <c r="H525" s="27">
        <f t="shared" si="130"/>
        <v>0</v>
      </c>
      <c r="I525" s="79"/>
      <c r="J525" s="29">
        <f>IF(I525=0,MIN(M525,L521),MIN(M525,I525))</f>
        <v>0</v>
      </c>
      <c r="K525" s="30">
        <f>IF(I525=0,MAX(M525-L521,0),MAX(M525-I525,0))</f>
        <v>0</v>
      </c>
      <c r="L525" s="27">
        <f t="shared" si="131"/>
        <v>0</v>
      </c>
      <c r="M525" s="27">
        <f>IF((COUNT(C525:D525,F525:G525)=4),(G525-C525-(MAX(TIME(F521,0,0),F525-D525))),E525+H525)</f>
        <v>0</v>
      </c>
      <c r="N525" s="23"/>
    </row>
    <row r="526" spans="1:13" s="12" customFormat="1" ht="11.25" customHeight="1">
      <c r="A526" s="14" t="s">
        <v>2</v>
      </c>
      <c r="B526" s="16"/>
      <c r="C526" s="31"/>
      <c r="D526" s="32"/>
      <c r="E526" s="27">
        <f t="shared" si="129"/>
        <v>0</v>
      </c>
      <c r="F526" s="28"/>
      <c r="G526" s="32"/>
      <c r="H526" s="27">
        <f t="shared" si="130"/>
        <v>0</v>
      </c>
      <c r="I526" s="79"/>
      <c r="J526" s="29">
        <f>IF(I526=0,MIN(M526,L521),MIN(M526,I526))</f>
        <v>0</v>
      </c>
      <c r="K526" s="30">
        <f>IF(I526=0,MAX(M526-L521,0),MAX(M526-I526,0))</f>
        <v>0</v>
      </c>
      <c r="L526" s="27">
        <f t="shared" si="131"/>
        <v>0</v>
      </c>
      <c r="M526" s="27">
        <f>IF((COUNT(C526:D526,F526:G526)=4),(G526-C526-(MAX(TIME(F521,0,0),F526-D526))),E526+H526)</f>
        <v>0</v>
      </c>
    </row>
    <row r="527" spans="1:13" s="12" customFormat="1" ht="11.25" customHeight="1">
      <c r="A527" s="14" t="s">
        <v>3</v>
      </c>
      <c r="B527" s="16"/>
      <c r="C527" s="31"/>
      <c r="D527" s="32"/>
      <c r="E527" s="27">
        <f t="shared" si="129"/>
        <v>0</v>
      </c>
      <c r="F527" s="42"/>
      <c r="G527" s="41"/>
      <c r="H527" s="27">
        <f t="shared" si="130"/>
        <v>0</v>
      </c>
      <c r="I527" s="79"/>
      <c r="J527" s="29">
        <f>IF(I527=0,MIN(M527,L521),MIN(M527,I527))</f>
        <v>0</v>
      </c>
      <c r="K527" s="30">
        <f>IF(I527=0,MAX(M527-L521,0),MAX(M527-I527,0))</f>
        <v>0</v>
      </c>
      <c r="L527" s="27">
        <f t="shared" si="131"/>
        <v>0</v>
      </c>
      <c r="M527" s="27">
        <f>IF((COUNT(C527:D527,F527:G527)=4),(G527-C527-(MAX(TIME(F521,0,0),F527-D527))),E527+H527)</f>
        <v>0</v>
      </c>
    </row>
    <row r="528" spans="1:14" s="12" customFormat="1" ht="11.25" customHeight="1" thickBot="1">
      <c r="A528" s="15" t="s">
        <v>4</v>
      </c>
      <c r="B528" s="16"/>
      <c r="C528" s="31"/>
      <c r="D528" s="32"/>
      <c r="E528" s="33">
        <f t="shared" si="129"/>
        <v>0</v>
      </c>
      <c r="F528" s="42"/>
      <c r="G528" s="41"/>
      <c r="H528" s="33">
        <f t="shared" si="130"/>
        <v>0</v>
      </c>
      <c r="I528" s="80"/>
      <c r="J528" s="29">
        <f>IF(I528=0,MIN(M528,L521),MIN(M528,I528))</f>
        <v>0</v>
      </c>
      <c r="K528" s="30">
        <f>IF(I528=0,MAX(M528-L521,0),MAX(M528-I528,0))</f>
        <v>0</v>
      </c>
      <c r="L528" s="33">
        <f t="shared" si="131"/>
        <v>0</v>
      </c>
      <c r="M528" s="27">
        <f>IF((COUNT(C528:D528,F528:G528)=4),(G528-C528-(MAX(TIME(F521,0,0),F528-D528))),E528+H528)</f>
        <v>0</v>
      </c>
      <c r="N528" s="24"/>
    </row>
    <row r="529" spans="1:13" s="12" customFormat="1" ht="11.25" customHeight="1">
      <c r="A529" s="43" t="s">
        <v>5</v>
      </c>
      <c r="B529" s="54"/>
      <c r="C529" s="44"/>
      <c r="D529" s="45"/>
      <c r="E529" s="46">
        <f t="shared" si="129"/>
        <v>0</v>
      </c>
      <c r="F529" s="44"/>
      <c r="G529" s="45"/>
      <c r="H529" s="46">
        <f t="shared" si="130"/>
        <v>0</v>
      </c>
      <c r="I529" s="81"/>
      <c r="J529" s="29">
        <f>IF(I529=0,MIN(M529,L521),MIN(M529,I529))</f>
        <v>0</v>
      </c>
      <c r="K529" s="30">
        <f>IF(I529=0,MAX(M529-L521,0),MAX(M529-I529,0))</f>
        <v>0</v>
      </c>
      <c r="L529" s="46">
        <f t="shared" si="131"/>
        <v>0</v>
      </c>
      <c r="M529" s="27">
        <f>IF((COUNT(C529:D529,F529:G529)=4),(G529-C529-(MAX(TIME(F521,0,0),F529-D529))),E529+H529)</f>
        <v>0</v>
      </c>
    </row>
    <row r="530" spans="1:14" s="12" customFormat="1" ht="11.25" customHeight="1" thickBot="1">
      <c r="A530" s="15" t="s">
        <v>6</v>
      </c>
      <c r="B530" s="16"/>
      <c r="C530" s="31"/>
      <c r="D530" s="32"/>
      <c r="E530" s="27">
        <f t="shared" si="129"/>
        <v>0</v>
      </c>
      <c r="F530" s="28"/>
      <c r="G530" s="32"/>
      <c r="H530" s="27">
        <f t="shared" si="130"/>
        <v>0</v>
      </c>
      <c r="I530" s="79"/>
      <c r="J530" s="29">
        <f>IF(I530=0,MIN(M530,L521),MIN(M530,I530))</f>
        <v>0</v>
      </c>
      <c r="K530" s="30">
        <f>IF(I530=0,MAX(M530-L521,0),MAX(M530-I530,0))</f>
        <v>0</v>
      </c>
      <c r="L530" s="33">
        <f t="shared" si="131"/>
        <v>0</v>
      </c>
      <c r="M530" s="27">
        <f>IF((COUNT(C530:D530,F530:G530)=4),(G530-C530-(MAX(TIME(F521,0,0),F530-D530))),E530+H530)</f>
        <v>0</v>
      </c>
      <c r="N530" s="17"/>
    </row>
    <row r="531" spans="1:13" s="12" customFormat="1" ht="12.75" customHeight="1" thickBot="1">
      <c r="A531" s="127" t="s">
        <v>15</v>
      </c>
      <c r="B531" s="128"/>
      <c r="C531" s="34"/>
      <c r="D531" s="35"/>
      <c r="E531" s="35"/>
      <c r="F531" s="35"/>
      <c r="G531" s="35"/>
      <c r="H531" s="36"/>
      <c r="I531" s="35"/>
      <c r="J531" s="37">
        <f>MAX(M531-K531,0)</f>
        <v>0</v>
      </c>
      <c r="K531" s="38">
        <f>MAX(M531-(L521*COUNT(B524:B528)),0)</f>
        <v>0</v>
      </c>
      <c r="L531" s="50">
        <f>SUM(L524:L530)</f>
        <v>0</v>
      </c>
      <c r="M531" s="39">
        <f>SUM(M524:M530)</f>
        <v>0</v>
      </c>
    </row>
    <row r="532" ht="9.75" customHeight="1" thickBot="1"/>
    <row r="533" spans="1:13" s="6" customFormat="1" ht="15" customHeight="1" thickBot="1">
      <c r="A533" s="21" t="s">
        <v>66</v>
      </c>
      <c r="B533" s="22"/>
      <c r="C533" s="22"/>
      <c r="D533" s="55" t="s">
        <v>108</v>
      </c>
      <c r="E533" s="55"/>
      <c r="F533" s="22">
        <v>1</v>
      </c>
      <c r="G533" s="22"/>
      <c r="H533" s="22"/>
      <c r="I533" s="22"/>
      <c r="J533" s="22"/>
      <c r="K533" s="55" t="s">
        <v>24</v>
      </c>
      <c r="L533" s="57">
        <v>0.325</v>
      </c>
      <c r="M533" s="56">
        <f>L533*(COUNT(B536:B540))</f>
        <v>0</v>
      </c>
    </row>
    <row r="534" spans="1:13" s="6" customFormat="1" ht="13.5" customHeight="1" thickBot="1">
      <c r="A534" s="7"/>
      <c r="B534" s="8"/>
      <c r="C534" s="129" t="s">
        <v>9</v>
      </c>
      <c r="D534" s="130"/>
      <c r="E534" s="131"/>
      <c r="F534" s="129" t="s">
        <v>10</v>
      </c>
      <c r="G534" s="130"/>
      <c r="H534" s="131"/>
      <c r="I534" s="72"/>
      <c r="J534" s="129" t="s">
        <v>14</v>
      </c>
      <c r="K534" s="130"/>
      <c r="L534" s="131"/>
      <c r="M534" s="52"/>
    </row>
    <row r="535" spans="1:13" s="12" customFormat="1" ht="13.5" customHeight="1" thickBot="1">
      <c r="A535" s="9" t="s">
        <v>17</v>
      </c>
      <c r="B535" s="10" t="s">
        <v>22</v>
      </c>
      <c r="C535" s="9" t="s">
        <v>7</v>
      </c>
      <c r="D535" s="10" t="s">
        <v>8</v>
      </c>
      <c r="E535" s="11" t="s">
        <v>11</v>
      </c>
      <c r="F535" s="9" t="s">
        <v>7</v>
      </c>
      <c r="G535" s="10" t="s">
        <v>8</v>
      </c>
      <c r="H535" s="11" t="s">
        <v>11</v>
      </c>
      <c r="I535" s="9" t="s">
        <v>95</v>
      </c>
      <c r="J535" s="9" t="s">
        <v>13</v>
      </c>
      <c r="K535" s="49" t="s">
        <v>23</v>
      </c>
      <c r="L535" s="11" t="s">
        <v>11</v>
      </c>
      <c r="M535" s="11" t="s">
        <v>12</v>
      </c>
    </row>
    <row r="536" spans="1:14" s="12" customFormat="1" ht="11.25" customHeight="1">
      <c r="A536" s="13" t="s">
        <v>0</v>
      </c>
      <c r="B536" s="16"/>
      <c r="C536" s="25"/>
      <c r="D536" s="26"/>
      <c r="E536" s="27">
        <f aca="true" t="shared" si="132" ref="E536:E542">IF(COUNT(C536:D536)=2,ABS(D536-C536),0)</f>
        <v>0</v>
      </c>
      <c r="F536" s="28"/>
      <c r="G536" s="26"/>
      <c r="H536" s="27">
        <f aca="true" t="shared" si="133" ref="H536:H542">IF(COUNT(F536:G536)=2,ABS(G536-F536),0)</f>
        <v>0</v>
      </c>
      <c r="I536" s="79"/>
      <c r="J536" s="29">
        <f>IF(I536=0,MIN(M536,L533),MIN(M536,I536))</f>
        <v>0</v>
      </c>
      <c r="K536" s="30">
        <f>IF(I536=0,MAX(M536-L533,0),MAX(M536-I536,0))</f>
        <v>0</v>
      </c>
      <c r="L536" s="27">
        <f aca="true" t="shared" si="134" ref="L536:L542">E536+H536</f>
        <v>0</v>
      </c>
      <c r="M536" s="27">
        <f>IF((COUNT(C536:D536,F536:G536)=4),(G536-C536-(MAX(TIME(F533,0,0),F536-D536))),E536+H536)</f>
        <v>0</v>
      </c>
      <c r="N536" s="23"/>
    </row>
    <row r="537" spans="1:14" s="12" customFormat="1" ht="11.25" customHeight="1">
      <c r="A537" s="14" t="s">
        <v>1</v>
      </c>
      <c r="B537" s="16"/>
      <c r="C537" s="31"/>
      <c r="D537" s="32"/>
      <c r="E537" s="27">
        <f t="shared" si="132"/>
        <v>0</v>
      </c>
      <c r="F537" s="28"/>
      <c r="G537" s="32"/>
      <c r="H537" s="27">
        <f t="shared" si="133"/>
        <v>0</v>
      </c>
      <c r="I537" s="79"/>
      <c r="J537" s="29">
        <f>IF(I537=0,MIN(M537,L533),MIN(M537,I537))</f>
        <v>0</v>
      </c>
      <c r="K537" s="30">
        <f>IF(I537=0,MAX(M537-L533,0),MAX(M537-I537,0))</f>
        <v>0</v>
      </c>
      <c r="L537" s="27">
        <f t="shared" si="134"/>
        <v>0</v>
      </c>
      <c r="M537" s="27">
        <f>IF((COUNT(C537:D537,F537:G537)=4),(G537-C537-(MAX(TIME(F533,0,0),F537-D537))),E537+H537)</f>
        <v>0</v>
      </c>
      <c r="N537" s="23"/>
    </row>
    <row r="538" spans="1:13" s="12" customFormat="1" ht="11.25" customHeight="1">
      <c r="A538" s="14" t="s">
        <v>2</v>
      </c>
      <c r="B538" s="16"/>
      <c r="C538" s="31"/>
      <c r="D538" s="32"/>
      <c r="E538" s="27">
        <f t="shared" si="132"/>
        <v>0</v>
      </c>
      <c r="F538" s="28"/>
      <c r="G538" s="32"/>
      <c r="H538" s="27">
        <f t="shared" si="133"/>
        <v>0</v>
      </c>
      <c r="I538" s="79"/>
      <c r="J538" s="29">
        <f>IF(I538=0,MIN(M538,L533),MIN(M538,I538))</f>
        <v>0</v>
      </c>
      <c r="K538" s="30">
        <f>IF(I538=0,MAX(M538-L533,0),MAX(M538-I538,0))</f>
        <v>0</v>
      </c>
      <c r="L538" s="27">
        <f t="shared" si="134"/>
        <v>0</v>
      </c>
      <c r="M538" s="27">
        <f>IF((COUNT(C538:D538,F538:G538)=4),(G538-C538-(MAX(TIME(F533,0,0),F538-D538))),E538+H538)</f>
        <v>0</v>
      </c>
    </row>
    <row r="539" spans="1:13" s="12" customFormat="1" ht="11.25" customHeight="1">
      <c r="A539" s="14" t="s">
        <v>3</v>
      </c>
      <c r="B539" s="16"/>
      <c r="C539" s="31"/>
      <c r="D539" s="32"/>
      <c r="E539" s="27">
        <f t="shared" si="132"/>
        <v>0</v>
      </c>
      <c r="F539" s="28"/>
      <c r="G539" s="32"/>
      <c r="H539" s="27">
        <f t="shared" si="133"/>
        <v>0</v>
      </c>
      <c r="I539" s="79"/>
      <c r="J539" s="29">
        <f>IF(I539=0,MIN(M539,L533),MIN(M539,I539))</f>
        <v>0</v>
      </c>
      <c r="K539" s="30">
        <f>IF(I539=0,MAX(M539-L533,0),MAX(M539-I539,0))</f>
        <v>0</v>
      </c>
      <c r="L539" s="27">
        <f t="shared" si="134"/>
        <v>0</v>
      </c>
      <c r="M539" s="27">
        <f>IF((COUNT(C539:D539,F539:G539)=4),(G539-C539-(MAX(TIME(F533,0,0),F539-D539))),E539+H539)</f>
        <v>0</v>
      </c>
    </row>
    <row r="540" spans="1:14" s="12" customFormat="1" ht="11.25" customHeight="1" thickBot="1">
      <c r="A540" s="15" t="s">
        <v>4</v>
      </c>
      <c r="B540" s="16"/>
      <c r="C540" s="40"/>
      <c r="D540" s="41"/>
      <c r="E540" s="33">
        <f t="shared" si="132"/>
        <v>0</v>
      </c>
      <c r="F540" s="42"/>
      <c r="G540" s="41"/>
      <c r="H540" s="33">
        <f t="shared" si="133"/>
        <v>0</v>
      </c>
      <c r="I540" s="80"/>
      <c r="J540" s="29">
        <f>IF(I540=0,MIN(M540,L533),MIN(M540,I540))</f>
        <v>0</v>
      </c>
      <c r="K540" s="30">
        <f>IF(I540=0,MAX(M540-L533,0),MAX(M540-I540,0))</f>
        <v>0</v>
      </c>
      <c r="L540" s="33">
        <f t="shared" si="134"/>
        <v>0</v>
      </c>
      <c r="M540" s="27">
        <f>IF((COUNT(C540:D540,F540:G540)=4),(G540-C540-(MAX(TIME(F533,0,0),F540-D540))),E540+H540)</f>
        <v>0</v>
      </c>
      <c r="N540" s="24"/>
    </row>
    <row r="541" spans="1:13" s="12" customFormat="1" ht="11.25" customHeight="1">
      <c r="A541" s="43" t="s">
        <v>5</v>
      </c>
      <c r="B541" s="54"/>
      <c r="C541" s="44"/>
      <c r="D541" s="45"/>
      <c r="E541" s="46">
        <f t="shared" si="132"/>
        <v>0</v>
      </c>
      <c r="F541" s="44"/>
      <c r="G541" s="45"/>
      <c r="H541" s="46">
        <f t="shared" si="133"/>
        <v>0</v>
      </c>
      <c r="I541" s="81"/>
      <c r="J541" s="29">
        <f>IF(I541=0,MIN(M541,L533),MIN(M541,I541))</f>
        <v>0</v>
      </c>
      <c r="K541" s="30">
        <f>IF(I541=0,MAX(M541-L533,0),MAX(M541-I541,0))</f>
        <v>0</v>
      </c>
      <c r="L541" s="46">
        <f t="shared" si="134"/>
        <v>0</v>
      </c>
      <c r="M541" s="27">
        <f>IF((COUNT(C541:D541,F541:G541)=4),(G541-C541-(MAX(TIME(F533,0,0),F541-D541))),E541+H541)</f>
        <v>0</v>
      </c>
    </row>
    <row r="542" spans="1:14" s="12" customFormat="1" ht="11.25" customHeight="1" thickBot="1">
      <c r="A542" s="15" t="s">
        <v>6</v>
      </c>
      <c r="B542" s="16"/>
      <c r="C542" s="31"/>
      <c r="D542" s="32"/>
      <c r="E542" s="27">
        <f t="shared" si="132"/>
        <v>0</v>
      </c>
      <c r="F542" s="28"/>
      <c r="G542" s="32"/>
      <c r="H542" s="27">
        <f t="shared" si="133"/>
        <v>0</v>
      </c>
      <c r="I542" s="79"/>
      <c r="J542" s="29">
        <f>IF(I542=0,MIN(M542,L533),MIN(M542,I542))</f>
        <v>0</v>
      </c>
      <c r="K542" s="30">
        <f>IF(I542=0,MAX(M542-L533,0),MAX(M542-I542,0))</f>
        <v>0</v>
      </c>
      <c r="L542" s="33">
        <f t="shared" si="134"/>
        <v>0</v>
      </c>
      <c r="M542" s="27">
        <f>IF((COUNT(C542:D542,F542:G542)=4),(G542-C542-(MAX(TIME(F533,0,0),F542-D542))),E542+H542)</f>
        <v>0</v>
      </c>
      <c r="N542" s="17"/>
    </row>
    <row r="543" spans="1:13" s="12" customFormat="1" ht="12.75" customHeight="1" thickBot="1">
      <c r="A543" s="127" t="s">
        <v>15</v>
      </c>
      <c r="B543" s="128"/>
      <c r="C543" s="34"/>
      <c r="D543" s="35"/>
      <c r="E543" s="35"/>
      <c r="F543" s="35"/>
      <c r="G543" s="35"/>
      <c r="H543" s="36"/>
      <c r="I543" s="35"/>
      <c r="J543" s="37">
        <f>MAX(M543-K543,0)</f>
        <v>0</v>
      </c>
      <c r="K543" s="38">
        <f>MAX(M543-(L533*COUNT(B536:B540)),0)</f>
        <v>0</v>
      </c>
      <c r="L543" s="50">
        <f>SUM(L536:L542)</f>
        <v>0</v>
      </c>
      <c r="M543" s="39">
        <f>SUM(M536:M542)</f>
        <v>0</v>
      </c>
    </row>
    <row r="544" ht="9.75" customHeight="1" thickBot="1"/>
    <row r="545" spans="1:13" s="6" customFormat="1" ht="15" customHeight="1" thickBot="1">
      <c r="A545" s="21" t="s">
        <v>67</v>
      </c>
      <c r="B545" s="22"/>
      <c r="C545" s="22"/>
      <c r="D545" s="55" t="s">
        <v>108</v>
      </c>
      <c r="E545" s="55"/>
      <c r="F545" s="22">
        <v>1</v>
      </c>
      <c r="G545" s="22"/>
      <c r="H545" s="22"/>
      <c r="I545" s="22"/>
      <c r="J545" s="22"/>
      <c r="K545" s="55" t="s">
        <v>24</v>
      </c>
      <c r="L545" s="57">
        <v>0.325</v>
      </c>
      <c r="M545" s="56">
        <f>L545*(COUNT(B548:B552))</f>
        <v>0</v>
      </c>
    </row>
    <row r="546" spans="1:13" s="6" customFormat="1" ht="13.5" customHeight="1" thickBot="1">
      <c r="A546" s="7"/>
      <c r="B546" s="8"/>
      <c r="C546" s="129" t="s">
        <v>9</v>
      </c>
      <c r="D546" s="130"/>
      <c r="E546" s="131"/>
      <c r="F546" s="129" t="s">
        <v>10</v>
      </c>
      <c r="G546" s="130"/>
      <c r="H546" s="131"/>
      <c r="I546" s="72"/>
      <c r="J546" s="129" t="s">
        <v>14</v>
      </c>
      <c r="K546" s="130"/>
      <c r="L546" s="131"/>
      <c r="M546" s="52"/>
    </row>
    <row r="547" spans="1:13" s="12" customFormat="1" ht="13.5" customHeight="1" thickBot="1">
      <c r="A547" s="9" t="s">
        <v>17</v>
      </c>
      <c r="B547" s="10" t="s">
        <v>22</v>
      </c>
      <c r="C547" s="9" t="s">
        <v>7</v>
      </c>
      <c r="D547" s="10" t="s">
        <v>8</v>
      </c>
      <c r="E547" s="11" t="s">
        <v>11</v>
      </c>
      <c r="F547" s="9" t="s">
        <v>7</v>
      </c>
      <c r="G547" s="10" t="s">
        <v>8</v>
      </c>
      <c r="H547" s="11" t="s">
        <v>11</v>
      </c>
      <c r="I547" s="9" t="s">
        <v>95</v>
      </c>
      <c r="J547" s="9" t="s">
        <v>13</v>
      </c>
      <c r="K547" s="49" t="s">
        <v>23</v>
      </c>
      <c r="L547" s="11" t="s">
        <v>11</v>
      </c>
      <c r="M547" s="11" t="s">
        <v>12</v>
      </c>
    </row>
    <row r="548" spans="1:14" s="12" customFormat="1" ht="11.25" customHeight="1">
      <c r="A548" s="13" t="s">
        <v>0</v>
      </c>
      <c r="B548" s="16"/>
      <c r="C548" s="25"/>
      <c r="D548" s="26"/>
      <c r="E548" s="27">
        <f aca="true" t="shared" si="135" ref="E548:E554">IF(COUNT(C548:D548)=2,ABS(D548-C548),0)</f>
        <v>0</v>
      </c>
      <c r="F548" s="28"/>
      <c r="G548" s="26"/>
      <c r="H548" s="27">
        <f aca="true" t="shared" si="136" ref="H548:H554">IF(COUNT(F548:G548)=2,ABS(G548-F548),0)</f>
        <v>0</v>
      </c>
      <c r="I548" s="79"/>
      <c r="J548" s="29">
        <f>IF(I548=0,MIN(M548,L545),MIN(M548,I548))</f>
        <v>0</v>
      </c>
      <c r="K548" s="30">
        <f>IF(I548=0,MAX(M548-L545,0),MAX(M548-I548,0))</f>
        <v>0</v>
      </c>
      <c r="L548" s="27">
        <f aca="true" t="shared" si="137" ref="L548:L554">E548+H548</f>
        <v>0</v>
      </c>
      <c r="M548" s="27">
        <f>IF((COUNT(C548:D548,F548:G548)=4),(G548-C548-(MAX(TIME(F545,0,0),F548-D548))),E548+H548)</f>
        <v>0</v>
      </c>
      <c r="N548" s="23"/>
    </row>
    <row r="549" spans="1:14" s="12" customFormat="1" ht="11.25" customHeight="1">
      <c r="A549" s="14" t="s">
        <v>1</v>
      </c>
      <c r="B549" s="16"/>
      <c r="C549" s="31"/>
      <c r="D549" s="32"/>
      <c r="E549" s="27">
        <f t="shared" si="135"/>
        <v>0</v>
      </c>
      <c r="F549" s="28"/>
      <c r="G549" s="32"/>
      <c r="H549" s="27">
        <f t="shared" si="136"/>
        <v>0</v>
      </c>
      <c r="I549" s="79"/>
      <c r="J549" s="29">
        <f>IF(I549=0,MIN(M549,L545),MIN(M549,I549))</f>
        <v>0</v>
      </c>
      <c r="K549" s="30">
        <f>IF(I549=0,MAX(M549-L545,0),MAX(M549-I549,0))</f>
        <v>0</v>
      </c>
      <c r="L549" s="27">
        <f t="shared" si="137"/>
        <v>0</v>
      </c>
      <c r="M549" s="27">
        <f>IF((COUNT(C549:D549,F549:G549)=4),(G549-C549-(MAX(TIME(F545,0,0),F549-D549))),E549+H549)</f>
        <v>0</v>
      </c>
      <c r="N549" s="23"/>
    </row>
    <row r="550" spans="1:13" s="12" customFormat="1" ht="11.25" customHeight="1">
      <c r="A550" s="14" t="s">
        <v>2</v>
      </c>
      <c r="B550" s="16"/>
      <c r="C550" s="31"/>
      <c r="D550" s="32"/>
      <c r="E550" s="27">
        <f t="shared" si="135"/>
        <v>0</v>
      </c>
      <c r="F550" s="28"/>
      <c r="G550" s="32"/>
      <c r="H550" s="27">
        <f t="shared" si="136"/>
        <v>0</v>
      </c>
      <c r="I550" s="79"/>
      <c r="J550" s="29">
        <f>IF(I550=0,MIN(M550,L545),MIN(M550,I550))</f>
        <v>0</v>
      </c>
      <c r="K550" s="30">
        <f>IF(I550=0,MAX(M550-L545,0),MAX(M550-I550,0))</f>
        <v>0</v>
      </c>
      <c r="L550" s="27">
        <f t="shared" si="137"/>
        <v>0</v>
      </c>
      <c r="M550" s="27">
        <f>IF((COUNT(C550:D550,F550:G550)=4),(G550-C550-(MAX(TIME(F545,0,0),F550-D550))),E550+H550)</f>
        <v>0</v>
      </c>
    </row>
    <row r="551" spans="1:13" s="12" customFormat="1" ht="11.25" customHeight="1">
      <c r="A551" s="14" t="s">
        <v>3</v>
      </c>
      <c r="B551" s="16"/>
      <c r="C551" s="31"/>
      <c r="D551" s="32"/>
      <c r="E551" s="27">
        <f t="shared" si="135"/>
        <v>0</v>
      </c>
      <c r="F551" s="28"/>
      <c r="G551" s="32"/>
      <c r="H551" s="27">
        <f t="shared" si="136"/>
        <v>0</v>
      </c>
      <c r="I551" s="79"/>
      <c r="J551" s="29">
        <f>IF(I551=0,MIN(M551,L545),MIN(M551,I551))</f>
        <v>0</v>
      </c>
      <c r="K551" s="30">
        <f>IF(I551=0,MAX(M551-L545,0),MAX(M551-I551,0))</f>
        <v>0</v>
      </c>
      <c r="L551" s="27">
        <f t="shared" si="137"/>
        <v>0</v>
      </c>
      <c r="M551" s="27">
        <f>IF((COUNT(C551:D551,F551:G551)=4),(G551-C551-(MAX(TIME(F545,0,0),F551-D551))),E551+H551)</f>
        <v>0</v>
      </c>
    </row>
    <row r="552" spans="1:14" s="12" customFormat="1" ht="11.25" customHeight="1" thickBot="1">
      <c r="A552" s="15" t="s">
        <v>4</v>
      </c>
      <c r="B552" s="53"/>
      <c r="C552" s="40"/>
      <c r="D552" s="41"/>
      <c r="E552" s="33">
        <f t="shared" si="135"/>
        <v>0</v>
      </c>
      <c r="F552" s="42"/>
      <c r="G552" s="41"/>
      <c r="H552" s="33">
        <f t="shared" si="136"/>
        <v>0</v>
      </c>
      <c r="I552" s="80"/>
      <c r="J552" s="29">
        <f>IF(I552=0,MIN(M552,L545),MIN(M552,I552))</f>
        <v>0</v>
      </c>
      <c r="K552" s="30">
        <f>IF(I552=0,MAX(M552-L545,0),MAX(M552-I552,0))</f>
        <v>0</v>
      </c>
      <c r="L552" s="33">
        <f t="shared" si="137"/>
        <v>0</v>
      </c>
      <c r="M552" s="27">
        <f>IF((COUNT(C552:D552,F552:G552)=4),(G552-C552-(MAX(TIME(F545,0,0),F552-D552))),E552+H552)</f>
        <v>0</v>
      </c>
      <c r="N552" s="24"/>
    </row>
    <row r="553" spans="1:13" s="12" customFormat="1" ht="11.25" customHeight="1">
      <c r="A553" s="43" t="s">
        <v>5</v>
      </c>
      <c r="B553" s="54"/>
      <c r="C553" s="44"/>
      <c r="D553" s="45"/>
      <c r="E553" s="46">
        <f t="shared" si="135"/>
        <v>0</v>
      </c>
      <c r="F553" s="44"/>
      <c r="G553" s="45"/>
      <c r="H553" s="46">
        <f t="shared" si="136"/>
        <v>0</v>
      </c>
      <c r="I553" s="81"/>
      <c r="J553" s="29">
        <f>IF(I553=0,MIN(M553,L545),MIN(M553,I553))</f>
        <v>0</v>
      </c>
      <c r="K553" s="30">
        <f>IF(I553=0,MAX(M553-L545,0),MAX(M553-I553,0))</f>
        <v>0</v>
      </c>
      <c r="L553" s="46">
        <f t="shared" si="137"/>
        <v>0</v>
      </c>
      <c r="M553" s="27">
        <f>IF((COUNT(C553:D553,F553:G553)=4),(G553-C553-(MAX(TIME(F545,0,0),F553-D553))),E553+H553)</f>
        <v>0</v>
      </c>
    </row>
    <row r="554" spans="1:14" s="12" customFormat="1" ht="11.25" customHeight="1" thickBot="1">
      <c r="A554" s="15" t="s">
        <v>6</v>
      </c>
      <c r="B554" s="16"/>
      <c r="C554" s="31"/>
      <c r="D554" s="32"/>
      <c r="E554" s="27">
        <f t="shared" si="135"/>
        <v>0</v>
      </c>
      <c r="F554" s="28"/>
      <c r="G554" s="32"/>
      <c r="H554" s="27">
        <f t="shared" si="136"/>
        <v>0</v>
      </c>
      <c r="I554" s="79"/>
      <c r="J554" s="29">
        <f>IF(I554=0,MIN(M554,L545),MIN(M554,I554))</f>
        <v>0</v>
      </c>
      <c r="K554" s="30">
        <f>IF(I554=0,MAX(M554-L545,0),MAX(M554-I554,0))</f>
        <v>0</v>
      </c>
      <c r="L554" s="33">
        <f t="shared" si="137"/>
        <v>0</v>
      </c>
      <c r="M554" s="27">
        <f>IF((COUNT(C554:D554,F554:G554)=4),(G554-C554-(MAX(TIME(F545,0,0),F554-D554))),E554+H554)</f>
        <v>0</v>
      </c>
      <c r="N554" s="17"/>
    </row>
    <row r="555" spans="1:13" s="12" customFormat="1" ht="12.75" customHeight="1" thickBot="1">
      <c r="A555" s="127" t="s">
        <v>15</v>
      </c>
      <c r="B555" s="128"/>
      <c r="C555" s="34"/>
      <c r="D555" s="35"/>
      <c r="E555" s="35"/>
      <c r="F555" s="35"/>
      <c r="G555" s="35"/>
      <c r="H555" s="36"/>
      <c r="I555" s="35"/>
      <c r="J555" s="37">
        <f>MAX(M555-K555,0)</f>
        <v>0</v>
      </c>
      <c r="K555" s="38">
        <f>MAX(M555-(L545*COUNT(B548:B552)),0)</f>
        <v>0</v>
      </c>
      <c r="L555" s="50">
        <f>SUM(L548:L554)</f>
        <v>0</v>
      </c>
      <c r="M555" s="39">
        <f>SUM(M548:M554)</f>
        <v>0</v>
      </c>
    </row>
    <row r="556" ht="9.75" customHeight="1" thickBot="1"/>
    <row r="557" spans="1:13" s="6" customFormat="1" ht="15" customHeight="1" thickBot="1">
      <c r="A557" s="21" t="s">
        <v>68</v>
      </c>
      <c r="B557" s="22"/>
      <c r="C557" s="22"/>
      <c r="D557" s="55" t="s">
        <v>108</v>
      </c>
      <c r="E557" s="55"/>
      <c r="F557" s="22">
        <v>1</v>
      </c>
      <c r="G557" s="22"/>
      <c r="H557" s="22"/>
      <c r="I557" s="22"/>
      <c r="J557" s="22"/>
      <c r="K557" s="55" t="s">
        <v>24</v>
      </c>
      <c r="L557" s="57">
        <v>0.325</v>
      </c>
      <c r="M557" s="56">
        <f>L557*(COUNT(B560:B564))</f>
        <v>0</v>
      </c>
    </row>
    <row r="558" spans="1:13" s="6" customFormat="1" ht="13.5" customHeight="1" thickBot="1">
      <c r="A558" s="7"/>
      <c r="B558" s="8"/>
      <c r="C558" s="129" t="s">
        <v>9</v>
      </c>
      <c r="D558" s="130"/>
      <c r="E558" s="131"/>
      <c r="F558" s="129" t="s">
        <v>10</v>
      </c>
      <c r="G558" s="130"/>
      <c r="H558" s="131"/>
      <c r="I558" s="72"/>
      <c r="J558" s="129" t="s">
        <v>14</v>
      </c>
      <c r="K558" s="130"/>
      <c r="L558" s="131"/>
      <c r="M558" s="52"/>
    </row>
    <row r="559" spans="1:13" s="12" customFormat="1" ht="13.5" customHeight="1" thickBot="1">
      <c r="A559" s="9" t="s">
        <v>17</v>
      </c>
      <c r="B559" s="10" t="s">
        <v>22</v>
      </c>
      <c r="C559" s="9" t="s">
        <v>7</v>
      </c>
      <c r="D559" s="10" t="s">
        <v>8</v>
      </c>
      <c r="E559" s="11" t="s">
        <v>11</v>
      </c>
      <c r="F559" s="9" t="s">
        <v>7</v>
      </c>
      <c r="G559" s="10" t="s">
        <v>8</v>
      </c>
      <c r="H559" s="11" t="s">
        <v>11</v>
      </c>
      <c r="I559" s="9" t="s">
        <v>95</v>
      </c>
      <c r="J559" s="9" t="s">
        <v>13</v>
      </c>
      <c r="K559" s="49" t="s">
        <v>23</v>
      </c>
      <c r="L559" s="11" t="s">
        <v>11</v>
      </c>
      <c r="M559" s="11" t="s">
        <v>12</v>
      </c>
    </row>
    <row r="560" spans="1:14" s="12" customFormat="1" ht="11.25" customHeight="1">
      <c r="A560" s="13" t="s">
        <v>0</v>
      </c>
      <c r="B560" s="16"/>
      <c r="C560" s="25"/>
      <c r="D560" s="26"/>
      <c r="E560" s="27">
        <f aca="true" t="shared" si="138" ref="E560:E566">IF(COUNT(C560:D560)=2,ABS(D560-C560),0)</f>
        <v>0</v>
      </c>
      <c r="F560" s="28"/>
      <c r="G560" s="26"/>
      <c r="H560" s="27">
        <f aca="true" t="shared" si="139" ref="H560:H566">IF(COUNT(F560:G560)=2,ABS(G560-F560),0)</f>
        <v>0</v>
      </c>
      <c r="I560" s="79"/>
      <c r="J560" s="29">
        <f>IF(I560=0,MIN(M560,L557),MIN(M560,I560))</f>
        <v>0</v>
      </c>
      <c r="K560" s="30">
        <f>IF(I560=0,MAX(M560-L557,0),MAX(M560-I560,0))</f>
        <v>0</v>
      </c>
      <c r="L560" s="27">
        <f aca="true" t="shared" si="140" ref="L560:L566">E560+H560</f>
        <v>0</v>
      </c>
      <c r="M560" s="27">
        <f>IF((COUNT(C560:D560,F560:G560)=4),(G560-C560-(MAX(TIME(F557,0,0),F560-D560))),E560+H560)</f>
        <v>0</v>
      </c>
      <c r="N560" s="23"/>
    </row>
    <row r="561" spans="1:14" s="12" customFormat="1" ht="11.25" customHeight="1">
      <c r="A561" s="14" t="s">
        <v>1</v>
      </c>
      <c r="B561" s="16"/>
      <c r="C561" s="31"/>
      <c r="D561" s="32"/>
      <c r="E561" s="27">
        <f t="shared" si="138"/>
        <v>0</v>
      </c>
      <c r="F561" s="28"/>
      <c r="G561" s="32"/>
      <c r="H561" s="27">
        <f t="shared" si="139"/>
        <v>0</v>
      </c>
      <c r="I561" s="79"/>
      <c r="J561" s="29">
        <f>IF(I561=0,MIN(M561,L557),MIN(M561,I561))</f>
        <v>0</v>
      </c>
      <c r="K561" s="30">
        <f>IF(I561=0,MAX(M561-L557,0),MAX(M561-I561,0))</f>
        <v>0</v>
      </c>
      <c r="L561" s="27">
        <f t="shared" si="140"/>
        <v>0</v>
      </c>
      <c r="M561" s="27">
        <f>IF((COUNT(C561:D561,F561:G561)=4),(G561-C561-(MAX(TIME(F557,0,0),F561-D561))),E561+H561)</f>
        <v>0</v>
      </c>
      <c r="N561" s="23"/>
    </row>
    <row r="562" spans="1:13" s="12" customFormat="1" ht="11.25" customHeight="1">
      <c r="A562" s="14" t="s">
        <v>2</v>
      </c>
      <c r="B562" s="16"/>
      <c r="C562" s="31"/>
      <c r="D562" s="32"/>
      <c r="E562" s="27">
        <f t="shared" si="138"/>
        <v>0</v>
      </c>
      <c r="F562" s="28"/>
      <c r="G562" s="32"/>
      <c r="H562" s="27">
        <f t="shared" si="139"/>
        <v>0</v>
      </c>
      <c r="I562" s="79"/>
      <c r="J562" s="29">
        <f>IF(I562=0,MIN(M562,L557),MIN(M562,I562))</f>
        <v>0</v>
      </c>
      <c r="K562" s="30">
        <f>IF(I562=0,MAX(M562-L557,0),MAX(M562-I562,0))</f>
        <v>0</v>
      </c>
      <c r="L562" s="27">
        <f t="shared" si="140"/>
        <v>0</v>
      </c>
      <c r="M562" s="27">
        <f>IF((COUNT(C562:D562,F562:G562)=4),(G562-C562-(MAX(TIME(F557,0,0),F562-D562))),E562+H562)</f>
        <v>0</v>
      </c>
    </row>
    <row r="563" spans="1:13" s="12" customFormat="1" ht="11.25" customHeight="1">
      <c r="A563" s="14" t="s">
        <v>3</v>
      </c>
      <c r="B563" s="16"/>
      <c r="C563" s="31"/>
      <c r="D563" s="32"/>
      <c r="E563" s="27">
        <f t="shared" si="138"/>
        <v>0</v>
      </c>
      <c r="F563" s="28"/>
      <c r="G563" s="32"/>
      <c r="H563" s="27">
        <f t="shared" si="139"/>
        <v>0</v>
      </c>
      <c r="I563" s="79"/>
      <c r="J563" s="29">
        <f>IF(I563=0,MIN(M563,L557),MIN(M563,I563))</f>
        <v>0</v>
      </c>
      <c r="K563" s="30">
        <f>IF(I563=0,MAX(M563-L557,0),MAX(M563-I563,0))</f>
        <v>0</v>
      </c>
      <c r="L563" s="27">
        <f t="shared" si="140"/>
        <v>0</v>
      </c>
      <c r="M563" s="27">
        <f>IF((COUNT(C563:D563,F563:G563)=4),(G563-C563-(MAX(TIME(F557,0,0),F563-D563))),E563+H563)</f>
        <v>0</v>
      </c>
    </row>
    <row r="564" spans="1:14" s="12" customFormat="1" ht="11.25" customHeight="1" thickBot="1">
      <c r="A564" s="15" t="s">
        <v>4</v>
      </c>
      <c r="B564" s="53"/>
      <c r="C564" s="40"/>
      <c r="D564" s="41"/>
      <c r="E564" s="33">
        <f t="shared" si="138"/>
        <v>0</v>
      </c>
      <c r="F564" s="42"/>
      <c r="G564" s="41"/>
      <c r="H564" s="33">
        <f t="shared" si="139"/>
        <v>0</v>
      </c>
      <c r="I564" s="80"/>
      <c r="J564" s="29">
        <f>IF(I564=0,MIN(M564,L557),MIN(M564,I564))</f>
        <v>0</v>
      </c>
      <c r="K564" s="30">
        <f>IF(I564=0,MAX(M564-L557,0),MAX(M564-I564,0))</f>
        <v>0</v>
      </c>
      <c r="L564" s="33">
        <f t="shared" si="140"/>
        <v>0</v>
      </c>
      <c r="M564" s="27">
        <f>IF((COUNT(C564:D564,F564:G564)=4),(G564-C564-(MAX(TIME(F557,0,0),F564-D564))),E564+H564)</f>
        <v>0</v>
      </c>
      <c r="N564" s="24"/>
    </row>
    <row r="565" spans="1:13" s="12" customFormat="1" ht="11.25" customHeight="1">
      <c r="A565" s="43" t="s">
        <v>5</v>
      </c>
      <c r="B565" s="54"/>
      <c r="C565" s="44"/>
      <c r="D565" s="45"/>
      <c r="E565" s="46">
        <f t="shared" si="138"/>
        <v>0</v>
      </c>
      <c r="F565" s="44"/>
      <c r="G565" s="45"/>
      <c r="H565" s="46">
        <f t="shared" si="139"/>
        <v>0</v>
      </c>
      <c r="I565" s="81"/>
      <c r="J565" s="29">
        <f>IF(I565=0,MIN(M565,L557),MIN(M565,I565))</f>
        <v>0</v>
      </c>
      <c r="K565" s="30">
        <f>IF(I565=0,MAX(M565-L557,0),MAX(M565-I565,0))</f>
        <v>0</v>
      </c>
      <c r="L565" s="46">
        <f t="shared" si="140"/>
        <v>0</v>
      </c>
      <c r="M565" s="27">
        <f>IF((COUNT(C565:D565,F565:G565)=4),(G565-C565-(MAX(TIME(F557,0,0),F565-D565))),E565+H565)</f>
        <v>0</v>
      </c>
    </row>
    <row r="566" spans="1:14" s="12" customFormat="1" ht="11.25" customHeight="1" thickBot="1">
      <c r="A566" s="15" t="s">
        <v>6</v>
      </c>
      <c r="B566" s="16"/>
      <c r="C566" s="31"/>
      <c r="D566" s="32"/>
      <c r="E566" s="27">
        <f t="shared" si="138"/>
        <v>0</v>
      </c>
      <c r="F566" s="28"/>
      <c r="G566" s="32"/>
      <c r="H566" s="27">
        <f t="shared" si="139"/>
        <v>0</v>
      </c>
      <c r="I566" s="79"/>
      <c r="J566" s="29">
        <f>IF(I566=0,MIN(M566,L557),MIN(M566,I566))</f>
        <v>0</v>
      </c>
      <c r="K566" s="30">
        <f>IF(I566=0,MAX(M566-L557,0),MAX(M566-I566,0))</f>
        <v>0</v>
      </c>
      <c r="L566" s="33">
        <f t="shared" si="140"/>
        <v>0</v>
      </c>
      <c r="M566" s="27">
        <f>IF((COUNT(C566:D566,F566:G566)=4),(G566-C566-(MAX(TIME(F557,0,0),F566-D566))),E566+H566)</f>
        <v>0</v>
      </c>
      <c r="N566" s="17"/>
    </row>
    <row r="567" spans="1:13" s="12" customFormat="1" ht="12.75" customHeight="1" thickBot="1">
      <c r="A567" s="127" t="s">
        <v>15</v>
      </c>
      <c r="B567" s="128"/>
      <c r="C567" s="34"/>
      <c r="D567" s="35"/>
      <c r="E567" s="35"/>
      <c r="F567" s="35"/>
      <c r="G567" s="35"/>
      <c r="H567" s="36"/>
      <c r="I567" s="35"/>
      <c r="J567" s="37">
        <f>MAX(M567-K567,0)</f>
        <v>0</v>
      </c>
      <c r="K567" s="38">
        <f>MAX(M567-(L557*COUNT(B560:B564)),0)</f>
        <v>0</v>
      </c>
      <c r="L567" s="50">
        <f>SUM(L560:L566)</f>
        <v>0</v>
      </c>
      <c r="M567" s="39">
        <f>SUM(M560:M566)</f>
        <v>0</v>
      </c>
    </row>
    <row r="568" ht="9.75" customHeight="1" thickBot="1"/>
    <row r="569" spans="1:13" s="6" customFormat="1" ht="15" customHeight="1" thickBot="1">
      <c r="A569" s="21" t="s">
        <v>69</v>
      </c>
      <c r="B569" s="22"/>
      <c r="C569" s="22"/>
      <c r="D569" s="55" t="s">
        <v>108</v>
      </c>
      <c r="E569" s="55"/>
      <c r="F569" s="22">
        <v>1</v>
      </c>
      <c r="G569" s="22"/>
      <c r="H569" s="22"/>
      <c r="I569" s="22"/>
      <c r="J569" s="22"/>
      <c r="K569" s="55" t="s">
        <v>24</v>
      </c>
      <c r="L569" s="57">
        <v>0.325</v>
      </c>
      <c r="M569" s="56">
        <f>L569*(COUNT(B572:B576))</f>
        <v>0</v>
      </c>
    </row>
    <row r="570" spans="1:13" s="6" customFormat="1" ht="13.5" customHeight="1" thickBot="1">
      <c r="A570" s="7"/>
      <c r="B570" s="8"/>
      <c r="C570" s="129" t="s">
        <v>9</v>
      </c>
      <c r="D570" s="130"/>
      <c r="E570" s="131"/>
      <c r="F570" s="129" t="s">
        <v>10</v>
      </c>
      <c r="G570" s="130"/>
      <c r="H570" s="131"/>
      <c r="I570" s="72"/>
      <c r="J570" s="129" t="s">
        <v>14</v>
      </c>
      <c r="K570" s="130"/>
      <c r="L570" s="131"/>
      <c r="M570" s="52"/>
    </row>
    <row r="571" spans="1:13" s="12" customFormat="1" ht="13.5" customHeight="1" thickBot="1">
      <c r="A571" s="9" t="s">
        <v>17</v>
      </c>
      <c r="B571" s="10" t="s">
        <v>22</v>
      </c>
      <c r="C571" s="9" t="s">
        <v>7</v>
      </c>
      <c r="D571" s="10" t="s">
        <v>8</v>
      </c>
      <c r="E571" s="11" t="s">
        <v>11</v>
      </c>
      <c r="F571" s="9" t="s">
        <v>7</v>
      </c>
      <c r="G571" s="10" t="s">
        <v>8</v>
      </c>
      <c r="H571" s="11" t="s">
        <v>11</v>
      </c>
      <c r="I571" s="9" t="s">
        <v>95</v>
      </c>
      <c r="J571" s="9" t="s">
        <v>13</v>
      </c>
      <c r="K571" s="49" t="s">
        <v>23</v>
      </c>
      <c r="L571" s="11" t="s">
        <v>11</v>
      </c>
      <c r="M571" s="11" t="s">
        <v>12</v>
      </c>
    </row>
    <row r="572" spans="1:14" s="12" customFormat="1" ht="11.25" customHeight="1">
      <c r="A572" s="13" t="s">
        <v>0</v>
      </c>
      <c r="B572" s="16"/>
      <c r="C572" s="25"/>
      <c r="D572" s="26"/>
      <c r="E572" s="27">
        <f aca="true" t="shared" si="141" ref="E572:E578">IF(COUNT(C572:D572)=2,ABS(D572-C572),0)</f>
        <v>0</v>
      </c>
      <c r="F572" s="28"/>
      <c r="G572" s="26"/>
      <c r="H572" s="27">
        <f aca="true" t="shared" si="142" ref="H572:H578">IF(COUNT(F572:G572)=2,ABS(G572-F572),0)</f>
        <v>0</v>
      </c>
      <c r="I572" s="79"/>
      <c r="J572" s="29">
        <f>IF(I572=0,MIN(M572,L569),MIN(M572,I572))</f>
        <v>0</v>
      </c>
      <c r="K572" s="30">
        <f>IF(I572=0,MAX(M572-L569,0),MAX(M572-I572,0))</f>
        <v>0</v>
      </c>
      <c r="L572" s="27">
        <f aca="true" t="shared" si="143" ref="L572:L578">E572+H572</f>
        <v>0</v>
      </c>
      <c r="M572" s="27">
        <f>IF((COUNT(C572:D572,F572:G572)=4),(G572-C572-(MAX(TIME(F569,0,0),F572-D572))),E572+H572)</f>
        <v>0</v>
      </c>
      <c r="N572" s="23"/>
    </row>
    <row r="573" spans="1:14" s="12" customFormat="1" ht="11.25" customHeight="1">
      <c r="A573" s="14" t="s">
        <v>1</v>
      </c>
      <c r="B573" s="16"/>
      <c r="C573" s="31"/>
      <c r="D573" s="32"/>
      <c r="E573" s="27">
        <f t="shared" si="141"/>
        <v>0</v>
      </c>
      <c r="F573" s="28"/>
      <c r="G573" s="32"/>
      <c r="H573" s="27">
        <f t="shared" si="142"/>
        <v>0</v>
      </c>
      <c r="I573" s="79"/>
      <c r="J573" s="29">
        <f>IF(I573=0,MIN(M573,L569),MIN(M573,I573))</f>
        <v>0</v>
      </c>
      <c r="K573" s="30">
        <f>IF(I573=0,MAX(M573-L569,0),MAX(M573-I573,0))</f>
        <v>0</v>
      </c>
      <c r="L573" s="27">
        <f t="shared" si="143"/>
        <v>0</v>
      </c>
      <c r="M573" s="27">
        <f>IF((COUNT(C573:D573,F573:G573)=4),(G573-C573-(MAX(TIME(F569,0,0),F573-D573))),E573+H573)</f>
        <v>0</v>
      </c>
      <c r="N573" s="23"/>
    </row>
    <row r="574" spans="1:13" s="12" customFormat="1" ht="11.25" customHeight="1">
      <c r="A574" s="14" t="s">
        <v>2</v>
      </c>
      <c r="B574" s="16"/>
      <c r="C574" s="31"/>
      <c r="D574" s="32"/>
      <c r="E574" s="27">
        <f t="shared" si="141"/>
        <v>0</v>
      </c>
      <c r="F574" s="28"/>
      <c r="G574" s="32"/>
      <c r="H574" s="27">
        <f t="shared" si="142"/>
        <v>0</v>
      </c>
      <c r="I574" s="79"/>
      <c r="J574" s="29">
        <f>IF(I574=0,MIN(M574,L569),MIN(M574,I574))</f>
        <v>0</v>
      </c>
      <c r="K574" s="30">
        <f>IF(I574=0,MAX(M574-L569,0),MAX(M574-I574,0))</f>
        <v>0</v>
      </c>
      <c r="L574" s="27">
        <f t="shared" si="143"/>
        <v>0</v>
      </c>
      <c r="M574" s="27">
        <f>IF((COUNT(C574:D574,F574:G574)=4),(G574-C574-(MAX(TIME(F569,0,0),F574-D574))),E574+H574)</f>
        <v>0</v>
      </c>
    </row>
    <row r="575" spans="1:13" s="12" customFormat="1" ht="11.25" customHeight="1">
      <c r="A575" s="14" t="s">
        <v>3</v>
      </c>
      <c r="B575" s="16"/>
      <c r="C575" s="31"/>
      <c r="D575" s="32"/>
      <c r="E575" s="27">
        <f t="shared" si="141"/>
        <v>0</v>
      </c>
      <c r="F575" s="28"/>
      <c r="G575" s="32"/>
      <c r="H575" s="27">
        <f t="shared" si="142"/>
        <v>0</v>
      </c>
      <c r="I575" s="79"/>
      <c r="J575" s="29">
        <f>IF(I575=0,MIN(M575,L569),MIN(M575,I575))</f>
        <v>0</v>
      </c>
      <c r="K575" s="30">
        <f>IF(I575=0,MAX(M575-L569,0),MAX(M575-I575,0))</f>
        <v>0</v>
      </c>
      <c r="L575" s="27">
        <f t="shared" si="143"/>
        <v>0</v>
      </c>
      <c r="M575" s="27">
        <f>IF((COUNT(C575:D575,F575:G575)=4),(G575-C575-(MAX(TIME(F569,0,0),F575-D575))),E575+H575)</f>
        <v>0</v>
      </c>
    </row>
    <row r="576" spans="1:14" s="12" customFormat="1" ht="11.25" customHeight="1" thickBot="1">
      <c r="A576" s="15" t="s">
        <v>4</v>
      </c>
      <c r="B576" s="53"/>
      <c r="C576" s="40"/>
      <c r="D576" s="41"/>
      <c r="E576" s="33">
        <f t="shared" si="141"/>
        <v>0</v>
      </c>
      <c r="F576" s="42"/>
      <c r="G576" s="41"/>
      <c r="H576" s="33">
        <f t="shared" si="142"/>
        <v>0</v>
      </c>
      <c r="I576" s="80"/>
      <c r="J576" s="29">
        <f>IF(I576=0,MIN(M576,L569),MIN(M576,I576))</f>
        <v>0</v>
      </c>
      <c r="K576" s="30">
        <f>IF(I576=0,MAX(M576-L569,0),MAX(M576-I576,0))</f>
        <v>0</v>
      </c>
      <c r="L576" s="33">
        <f t="shared" si="143"/>
        <v>0</v>
      </c>
      <c r="M576" s="27">
        <f>IF((COUNT(C576:D576,F576:G576)=4),(G576-C576-(MAX(TIME(F569,0,0),F576-D576))),E576+H576)</f>
        <v>0</v>
      </c>
      <c r="N576" s="24"/>
    </row>
    <row r="577" spans="1:13" s="12" customFormat="1" ht="11.25" customHeight="1">
      <c r="A577" s="43" t="s">
        <v>5</v>
      </c>
      <c r="B577" s="54"/>
      <c r="C577" s="44"/>
      <c r="D577" s="45"/>
      <c r="E577" s="46">
        <f t="shared" si="141"/>
        <v>0</v>
      </c>
      <c r="F577" s="44"/>
      <c r="G577" s="45"/>
      <c r="H577" s="46">
        <f t="shared" si="142"/>
        <v>0</v>
      </c>
      <c r="I577" s="81"/>
      <c r="J577" s="29">
        <f>IF(I577=0,MIN(M577,L569),MIN(M577,I577))</f>
        <v>0</v>
      </c>
      <c r="K577" s="30">
        <f>IF(I577=0,MAX(M577-L569,0),MAX(M577-I577,0))</f>
        <v>0</v>
      </c>
      <c r="L577" s="46">
        <f t="shared" si="143"/>
        <v>0</v>
      </c>
      <c r="M577" s="27">
        <f>IF((COUNT(C577:D577,F577:G577)=4),(G577-C577-(MAX(TIME(F569,0,0),F577-D577))),E577+H577)</f>
        <v>0</v>
      </c>
    </row>
    <row r="578" spans="1:14" s="12" customFormat="1" ht="11.25" customHeight="1" thickBot="1">
      <c r="A578" s="15" t="s">
        <v>6</v>
      </c>
      <c r="B578" s="16"/>
      <c r="C578" s="31"/>
      <c r="D578" s="32"/>
      <c r="E578" s="27">
        <f t="shared" si="141"/>
        <v>0</v>
      </c>
      <c r="F578" s="28"/>
      <c r="G578" s="32"/>
      <c r="H578" s="27">
        <f t="shared" si="142"/>
        <v>0</v>
      </c>
      <c r="I578" s="79"/>
      <c r="J578" s="29">
        <f>IF(I578=0,MIN(M578,L569),MIN(M578,I578))</f>
        <v>0</v>
      </c>
      <c r="K578" s="30">
        <f>IF(I578=0,MAX(M578-L569,0),MAX(M578-I578,0))</f>
        <v>0</v>
      </c>
      <c r="L578" s="33">
        <f t="shared" si="143"/>
        <v>0</v>
      </c>
      <c r="M578" s="27">
        <f>IF((COUNT(C578:D578,F578:G578)=4),(G578-C578-(MAX(TIME(F569,0,0),F578-D578))),E578+H578)</f>
        <v>0</v>
      </c>
      <c r="N578" s="17"/>
    </row>
    <row r="579" spans="1:13" s="12" customFormat="1" ht="12.75" customHeight="1" thickBot="1">
      <c r="A579" s="127" t="s">
        <v>15</v>
      </c>
      <c r="B579" s="128"/>
      <c r="C579" s="34"/>
      <c r="D579" s="35"/>
      <c r="E579" s="35"/>
      <c r="F579" s="35"/>
      <c r="G579" s="35"/>
      <c r="H579" s="36"/>
      <c r="I579" s="35"/>
      <c r="J579" s="37">
        <f>MAX(M579-K579,0)</f>
        <v>0</v>
      </c>
      <c r="K579" s="38">
        <f>MAX(M579-(L569*COUNT(B572:B576)),0)</f>
        <v>0</v>
      </c>
      <c r="L579" s="50">
        <f>SUM(L572:L578)</f>
        <v>0</v>
      </c>
      <c r="M579" s="39">
        <f>SUM(M572:M578)</f>
        <v>0</v>
      </c>
    </row>
    <row r="580" ht="9.75" customHeight="1" thickBot="1"/>
    <row r="581" spans="1:13" s="6" customFormat="1" ht="15" customHeight="1" thickBot="1">
      <c r="A581" s="21" t="s">
        <v>70</v>
      </c>
      <c r="B581" s="22"/>
      <c r="C581" s="22"/>
      <c r="D581" s="55" t="s">
        <v>108</v>
      </c>
      <c r="E581" s="55"/>
      <c r="F581" s="22">
        <v>1</v>
      </c>
      <c r="G581" s="22"/>
      <c r="H581" s="22"/>
      <c r="I581" s="22"/>
      <c r="J581" s="22"/>
      <c r="K581" s="55" t="s">
        <v>24</v>
      </c>
      <c r="L581" s="57">
        <v>0.325</v>
      </c>
      <c r="M581" s="56">
        <f>L581*(COUNT(B584:B588))</f>
        <v>0</v>
      </c>
    </row>
    <row r="582" spans="1:13" s="6" customFormat="1" ht="13.5" customHeight="1" thickBot="1">
      <c r="A582" s="7"/>
      <c r="B582" s="8"/>
      <c r="C582" s="129" t="s">
        <v>9</v>
      </c>
      <c r="D582" s="130"/>
      <c r="E582" s="131"/>
      <c r="F582" s="129" t="s">
        <v>10</v>
      </c>
      <c r="G582" s="130"/>
      <c r="H582" s="131"/>
      <c r="I582" s="72"/>
      <c r="J582" s="129" t="s">
        <v>14</v>
      </c>
      <c r="K582" s="130"/>
      <c r="L582" s="131"/>
      <c r="M582" s="52"/>
    </row>
    <row r="583" spans="1:13" s="12" customFormat="1" ht="13.5" customHeight="1" thickBot="1">
      <c r="A583" s="9" t="s">
        <v>17</v>
      </c>
      <c r="B583" s="10" t="s">
        <v>22</v>
      </c>
      <c r="C583" s="9" t="s">
        <v>7</v>
      </c>
      <c r="D583" s="10" t="s">
        <v>8</v>
      </c>
      <c r="E583" s="11" t="s">
        <v>11</v>
      </c>
      <c r="F583" s="9" t="s">
        <v>7</v>
      </c>
      <c r="G583" s="10" t="s">
        <v>8</v>
      </c>
      <c r="H583" s="11" t="s">
        <v>11</v>
      </c>
      <c r="I583" s="9" t="s">
        <v>95</v>
      </c>
      <c r="J583" s="9" t="s">
        <v>13</v>
      </c>
      <c r="K583" s="49" t="s">
        <v>23</v>
      </c>
      <c r="L583" s="11" t="s">
        <v>11</v>
      </c>
      <c r="M583" s="11" t="s">
        <v>12</v>
      </c>
    </row>
    <row r="584" spans="1:14" s="12" customFormat="1" ht="11.25" customHeight="1">
      <c r="A584" s="13" t="s">
        <v>0</v>
      </c>
      <c r="B584" s="16"/>
      <c r="C584" s="25"/>
      <c r="D584" s="26"/>
      <c r="E584" s="27">
        <f aca="true" t="shared" si="144" ref="E584:E590">IF(COUNT(C584:D584)=2,ABS(D584-C584),0)</f>
        <v>0</v>
      </c>
      <c r="F584" s="28"/>
      <c r="G584" s="26"/>
      <c r="H584" s="27">
        <f aca="true" t="shared" si="145" ref="H584:H590">IF(COUNT(F584:G584)=2,ABS(G584-F584),0)</f>
        <v>0</v>
      </c>
      <c r="I584" s="79"/>
      <c r="J584" s="29">
        <f>IF(I584=0,MIN(M584,L581),MIN(M584,I584))</f>
        <v>0</v>
      </c>
      <c r="K584" s="30">
        <f>IF(I584=0,MAX(M584-L581,0),MAX(M584-I584,0))</f>
        <v>0</v>
      </c>
      <c r="L584" s="27">
        <f aca="true" t="shared" si="146" ref="L584:L590">E584+H584</f>
        <v>0</v>
      </c>
      <c r="M584" s="27">
        <f>IF((COUNT(C584:D584,F584:G584)=4),(G584-C584-(MAX(TIME(F581,0,0),F584-D584))),E584+H584)</f>
        <v>0</v>
      </c>
      <c r="N584" s="23"/>
    </row>
    <row r="585" spans="1:14" s="12" customFormat="1" ht="11.25" customHeight="1">
      <c r="A585" s="14" t="s">
        <v>1</v>
      </c>
      <c r="B585" s="16"/>
      <c r="C585" s="31"/>
      <c r="D585" s="32"/>
      <c r="E585" s="27">
        <f t="shared" si="144"/>
        <v>0</v>
      </c>
      <c r="F585" s="28"/>
      <c r="G585" s="32"/>
      <c r="H585" s="27">
        <f t="shared" si="145"/>
        <v>0</v>
      </c>
      <c r="I585" s="79"/>
      <c r="J585" s="29">
        <f>IF(I585=0,MIN(M585,L581),MIN(M585,I585))</f>
        <v>0</v>
      </c>
      <c r="K585" s="30">
        <f>IF(I585=0,MAX(M585-L581,0),MAX(M585-I585,0))</f>
        <v>0</v>
      </c>
      <c r="L585" s="27">
        <f t="shared" si="146"/>
        <v>0</v>
      </c>
      <c r="M585" s="27">
        <f>IF((COUNT(C585:D585,F585:G585)=4),(G585-C585-(MAX(TIME(F581,0,0),F585-D585))),E585+H585)</f>
        <v>0</v>
      </c>
      <c r="N585" s="23"/>
    </row>
    <row r="586" spans="1:13" s="12" customFormat="1" ht="11.25" customHeight="1">
      <c r="A586" s="14" t="s">
        <v>2</v>
      </c>
      <c r="B586" s="16"/>
      <c r="C586" s="31"/>
      <c r="D586" s="32"/>
      <c r="E586" s="27">
        <f t="shared" si="144"/>
        <v>0</v>
      </c>
      <c r="F586" s="28"/>
      <c r="G586" s="32"/>
      <c r="H586" s="27">
        <f t="shared" si="145"/>
        <v>0</v>
      </c>
      <c r="I586" s="79"/>
      <c r="J586" s="29">
        <f>IF(I586=0,MIN(M586,L581),MIN(M586,I586))</f>
        <v>0</v>
      </c>
      <c r="K586" s="30">
        <f>IF(I586=0,MAX(M586-L581,0),MAX(M586-I586,0))</f>
        <v>0</v>
      </c>
      <c r="L586" s="27">
        <f t="shared" si="146"/>
        <v>0</v>
      </c>
      <c r="M586" s="27">
        <f>IF((COUNT(C586:D586,F586:G586)=4),(G586-C586-(MAX(TIME(F581,0,0),F586-D586))),E586+H586)</f>
        <v>0</v>
      </c>
    </row>
    <row r="587" spans="1:13" s="12" customFormat="1" ht="11.25" customHeight="1">
      <c r="A587" s="14" t="s">
        <v>3</v>
      </c>
      <c r="B587" s="16"/>
      <c r="C587" s="31"/>
      <c r="D587" s="32"/>
      <c r="E587" s="27">
        <f t="shared" si="144"/>
        <v>0</v>
      </c>
      <c r="F587" s="28"/>
      <c r="G587" s="32"/>
      <c r="H587" s="27">
        <f t="shared" si="145"/>
        <v>0</v>
      </c>
      <c r="I587" s="79"/>
      <c r="J587" s="29">
        <f>IF(I587=0,MIN(M587,L581),MIN(M587,I587))</f>
        <v>0</v>
      </c>
      <c r="K587" s="30">
        <f>IF(I587=0,MAX(M587-L581,0),MAX(M587-I587,0))</f>
        <v>0</v>
      </c>
      <c r="L587" s="27">
        <f t="shared" si="146"/>
        <v>0</v>
      </c>
      <c r="M587" s="27">
        <f>IF((COUNT(C587:D587,F587:G587)=4),(G587-C587-(MAX(TIME(F581,0,0),F587-D587))),E587+H587)</f>
        <v>0</v>
      </c>
    </row>
    <row r="588" spans="1:14" s="12" customFormat="1" ht="11.25" customHeight="1" thickBot="1">
      <c r="A588" s="15" t="s">
        <v>4</v>
      </c>
      <c r="B588" s="53"/>
      <c r="C588" s="40"/>
      <c r="D588" s="41"/>
      <c r="E588" s="33">
        <f t="shared" si="144"/>
        <v>0</v>
      </c>
      <c r="F588" s="42"/>
      <c r="G588" s="41"/>
      <c r="H588" s="33">
        <f t="shared" si="145"/>
        <v>0</v>
      </c>
      <c r="I588" s="80"/>
      <c r="J588" s="29">
        <f>IF(I588=0,MIN(M588,L581),MIN(M588,I588))</f>
        <v>0</v>
      </c>
      <c r="K588" s="30">
        <f>IF(I588=0,MAX(M588-L581,0),MAX(M588-I588,0))</f>
        <v>0</v>
      </c>
      <c r="L588" s="33">
        <f t="shared" si="146"/>
        <v>0</v>
      </c>
      <c r="M588" s="27">
        <f>IF((COUNT(C588:D588,F588:G588)=4),(G588-C588-(MAX(TIME(F581,0,0),F588-D588))),E588+H588)</f>
        <v>0</v>
      </c>
      <c r="N588" s="24"/>
    </row>
    <row r="589" spans="1:13" s="12" customFormat="1" ht="11.25" customHeight="1">
      <c r="A589" s="43" t="s">
        <v>5</v>
      </c>
      <c r="B589" s="54"/>
      <c r="C589" s="44"/>
      <c r="D589" s="45"/>
      <c r="E589" s="46">
        <f t="shared" si="144"/>
        <v>0</v>
      </c>
      <c r="F589" s="44"/>
      <c r="G589" s="45"/>
      <c r="H589" s="46">
        <f t="shared" si="145"/>
        <v>0</v>
      </c>
      <c r="I589" s="81"/>
      <c r="J589" s="29">
        <f>IF(I589=0,MIN(M589,L581),MIN(M589,I589))</f>
        <v>0</v>
      </c>
      <c r="K589" s="30">
        <f>IF(I589=0,MAX(M589-L581,0),MAX(M589-I589,0))</f>
        <v>0</v>
      </c>
      <c r="L589" s="46">
        <f t="shared" si="146"/>
        <v>0</v>
      </c>
      <c r="M589" s="27">
        <f>IF((COUNT(C589:D589,F589:G589)=4),(G589-C589-(MAX(TIME(F581,0,0),F589-D589))),E589+H589)</f>
        <v>0</v>
      </c>
    </row>
    <row r="590" spans="1:14" s="12" customFormat="1" ht="11.25" customHeight="1" thickBot="1">
      <c r="A590" s="15" t="s">
        <v>6</v>
      </c>
      <c r="B590" s="16"/>
      <c r="C590" s="31"/>
      <c r="D590" s="32"/>
      <c r="E590" s="27">
        <f t="shared" si="144"/>
        <v>0</v>
      </c>
      <c r="F590" s="28"/>
      <c r="G590" s="32"/>
      <c r="H590" s="27">
        <f t="shared" si="145"/>
        <v>0</v>
      </c>
      <c r="I590" s="79"/>
      <c r="J590" s="29">
        <f>IF(I590=0,MIN(M590,L581),MIN(M590,I590))</f>
        <v>0</v>
      </c>
      <c r="K590" s="30">
        <f>IF(I590=0,MAX(M590-L581,0),MAX(M590-I590,0))</f>
        <v>0</v>
      </c>
      <c r="L590" s="33">
        <f t="shared" si="146"/>
        <v>0</v>
      </c>
      <c r="M590" s="27">
        <f>IF((COUNT(C590:D590,F590:G590)=4),(G590-C590-(MAX(TIME(F581,0,0),F590-D590))),E590+H590)</f>
        <v>0</v>
      </c>
      <c r="N590" s="17"/>
    </row>
    <row r="591" spans="1:13" s="12" customFormat="1" ht="12.75" customHeight="1" thickBot="1">
      <c r="A591" s="127" t="s">
        <v>15</v>
      </c>
      <c r="B591" s="128"/>
      <c r="C591" s="34"/>
      <c r="D591" s="35"/>
      <c r="E591" s="35"/>
      <c r="F591" s="35"/>
      <c r="G591" s="35"/>
      <c r="H591" s="36"/>
      <c r="I591" s="35"/>
      <c r="J591" s="37">
        <f>MAX(M591-K591,0)</f>
        <v>0</v>
      </c>
      <c r="K591" s="38">
        <f>MAX(M591-(L581*COUNT(B584:B588)),0)</f>
        <v>0</v>
      </c>
      <c r="L591" s="50">
        <f>SUM(L584:L590)</f>
        <v>0</v>
      </c>
      <c r="M591" s="39">
        <f>SUM(M584:M590)</f>
        <v>0</v>
      </c>
    </row>
    <row r="592" ht="9.75" customHeight="1" thickBot="1"/>
    <row r="593" spans="1:13" s="6" customFormat="1" ht="15" customHeight="1" thickBot="1">
      <c r="A593" s="21" t="s">
        <v>71</v>
      </c>
      <c r="B593" s="22"/>
      <c r="C593" s="22"/>
      <c r="D593" s="55" t="s">
        <v>108</v>
      </c>
      <c r="E593" s="55"/>
      <c r="F593" s="22">
        <v>1</v>
      </c>
      <c r="G593" s="22"/>
      <c r="H593" s="22"/>
      <c r="I593" s="22"/>
      <c r="J593" s="22"/>
      <c r="K593" s="55" t="s">
        <v>24</v>
      </c>
      <c r="L593" s="57">
        <v>0.325</v>
      </c>
      <c r="M593" s="56">
        <f>L593*(COUNT(B596:B600))</f>
        <v>0</v>
      </c>
    </row>
    <row r="594" spans="1:13" s="6" customFormat="1" ht="13.5" customHeight="1" thickBot="1">
      <c r="A594" s="7"/>
      <c r="B594" s="8"/>
      <c r="C594" s="129" t="s">
        <v>9</v>
      </c>
      <c r="D594" s="130"/>
      <c r="E594" s="131"/>
      <c r="F594" s="129" t="s">
        <v>10</v>
      </c>
      <c r="G594" s="130"/>
      <c r="H594" s="131"/>
      <c r="I594" s="72"/>
      <c r="J594" s="129" t="s">
        <v>14</v>
      </c>
      <c r="K594" s="130"/>
      <c r="L594" s="131"/>
      <c r="M594" s="52"/>
    </row>
    <row r="595" spans="1:13" s="12" customFormat="1" ht="13.5" customHeight="1" thickBot="1">
      <c r="A595" s="9" t="s">
        <v>17</v>
      </c>
      <c r="B595" s="10" t="s">
        <v>22</v>
      </c>
      <c r="C595" s="9" t="s">
        <v>7</v>
      </c>
      <c r="D595" s="10" t="s">
        <v>8</v>
      </c>
      <c r="E595" s="11" t="s">
        <v>11</v>
      </c>
      <c r="F595" s="9" t="s">
        <v>7</v>
      </c>
      <c r="G595" s="10" t="s">
        <v>8</v>
      </c>
      <c r="H595" s="11" t="s">
        <v>11</v>
      </c>
      <c r="I595" s="9" t="s">
        <v>95</v>
      </c>
      <c r="J595" s="9" t="s">
        <v>13</v>
      </c>
      <c r="K595" s="49" t="s">
        <v>23</v>
      </c>
      <c r="L595" s="11" t="s">
        <v>11</v>
      </c>
      <c r="M595" s="11" t="s">
        <v>12</v>
      </c>
    </row>
    <row r="596" spans="1:14" s="12" customFormat="1" ht="11.25" customHeight="1">
      <c r="A596" s="13" t="s">
        <v>0</v>
      </c>
      <c r="B596" s="16"/>
      <c r="C596" s="25"/>
      <c r="D596" s="26"/>
      <c r="E596" s="27">
        <f aca="true" t="shared" si="147" ref="E596:E602">IF(COUNT(C596:D596)=2,ABS(D596-C596),0)</f>
        <v>0</v>
      </c>
      <c r="F596" s="28"/>
      <c r="G596" s="26"/>
      <c r="H596" s="27">
        <f aca="true" t="shared" si="148" ref="H596:H602">IF(COUNT(F596:G596)=2,ABS(G596-F596),0)</f>
        <v>0</v>
      </c>
      <c r="I596" s="79"/>
      <c r="J596" s="29">
        <f>IF(I596=0,MIN(M596,L593),MIN(M596,I596))</f>
        <v>0</v>
      </c>
      <c r="K596" s="30">
        <f>IF(I596=0,MAX(M596-L593,0),MAX(M596-I596,0))</f>
        <v>0</v>
      </c>
      <c r="L596" s="27">
        <f aca="true" t="shared" si="149" ref="L596:L602">E596+H596</f>
        <v>0</v>
      </c>
      <c r="M596" s="27">
        <f>IF((COUNT(C596:D596,F596:G596)=4),(G596-C596-(MAX(TIME(F593,0,0),F596-D596))),E596+H596)</f>
        <v>0</v>
      </c>
      <c r="N596" s="23"/>
    </row>
    <row r="597" spans="1:14" s="12" customFormat="1" ht="11.25" customHeight="1">
      <c r="A597" s="14" t="s">
        <v>1</v>
      </c>
      <c r="B597" s="16"/>
      <c r="C597" s="31"/>
      <c r="D597" s="32"/>
      <c r="E597" s="27">
        <f t="shared" si="147"/>
        <v>0</v>
      </c>
      <c r="F597" s="28"/>
      <c r="G597" s="32"/>
      <c r="H597" s="27">
        <f t="shared" si="148"/>
        <v>0</v>
      </c>
      <c r="I597" s="79"/>
      <c r="J597" s="29">
        <f>IF(I597=0,MIN(M597,L593),MIN(M597,I597))</f>
        <v>0</v>
      </c>
      <c r="K597" s="30">
        <f>IF(I597=0,MAX(M597-L593,0),MAX(M597-I597,0))</f>
        <v>0</v>
      </c>
      <c r="L597" s="27">
        <f t="shared" si="149"/>
        <v>0</v>
      </c>
      <c r="M597" s="27">
        <f>IF((COUNT(C597:D597,F597:G597)=4),(G597-C597-(MAX(TIME(F593,0,0),F597-D597))),E597+H597)</f>
        <v>0</v>
      </c>
      <c r="N597" s="23"/>
    </row>
    <row r="598" spans="1:13" s="12" customFormat="1" ht="11.25" customHeight="1">
      <c r="A598" s="14" t="s">
        <v>2</v>
      </c>
      <c r="B598" s="16"/>
      <c r="C598" s="31"/>
      <c r="D598" s="32"/>
      <c r="E598" s="27">
        <f t="shared" si="147"/>
        <v>0</v>
      </c>
      <c r="F598" s="28"/>
      <c r="G598" s="32"/>
      <c r="H598" s="27">
        <f t="shared" si="148"/>
        <v>0</v>
      </c>
      <c r="I598" s="79"/>
      <c r="J598" s="29">
        <f>IF(I598=0,MIN(M598,L593),MIN(M598,I598))</f>
        <v>0</v>
      </c>
      <c r="K598" s="30">
        <f>IF(I598=0,MAX(M598-L593,0),MAX(M598-I598,0))</f>
        <v>0</v>
      </c>
      <c r="L598" s="27">
        <f t="shared" si="149"/>
        <v>0</v>
      </c>
      <c r="M598" s="27">
        <f>IF((COUNT(C598:D598,F598:G598)=4),(G598-C598-(MAX(TIME(F593,0,0),F598-D598))),E598+H598)</f>
        <v>0</v>
      </c>
    </row>
    <row r="599" spans="1:13" s="12" customFormat="1" ht="11.25" customHeight="1">
      <c r="A599" s="14" t="s">
        <v>3</v>
      </c>
      <c r="B599" s="16"/>
      <c r="C599" s="31"/>
      <c r="D599" s="32"/>
      <c r="E599" s="27">
        <f t="shared" si="147"/>
        <v>0</v>
      </c>
      <c r="F599" s="28"/>
      <c r="G599" s="32"/>
      <c r="H599" s="27">
        <f t="shared" si="148"/>
        <v>0</v>
      </c>
      <c r="I599" s="79"/>
      <c r="J599" s="29">
        <f>IF(I599=0,MIN(M599,L593),MIN(M599,I599))</f>
        <v>0</v>
      </c>
      <c r="K599" s="30">
        <f>IF(I599=0,MAX(M599-L593,0),MAX(M599-I599,0))</f>
        <v>0</v>
      </c>
      <c r="L599" s="27">
        <f t="shared" si="149"/>
        <v>0</v>
      </c>
      <c r="M599" s="27">
        <f>IF((COUNT(C599:D599,F599:G599)=4),(G599-C599-(MAX(TIME(F593,0,0),F599-D599))),E599+H599)</f>
        <v>0</v>
      </c>
    </row>
    <row r="600" spans="1:14" s="12" customFormat="1" ht="11.25" customHeight="1" thickBot="1">
      <c r="A600" s="15" t="s">
        <v>4</v>
      </c>
      <c r="B600" s="53"/>
      <c r="C600" s="40"/>
      <c r="D600" s="41"/>
      <c r="E600" s="33">
        <f t="shared" si="147"/>
        <v>0</v>
      </c>
      <c r="F600" s="42"/>
      <c r="G600" s="41"/>
      <c r="H600" s="33">
        <f t="shared" si="148"/>
        <v>0</v>
      </c>
      <c r="I600" s="80"/>
      <c r="J600" s="29">
        <f>IF(I600=0,MIN(M600,L593),MIN(M600,I600))</f>
        <v>0</v>
      </c>
      <c r="K600" s="30">
        <f>IF(I600=0,MAX(M600-L593,0),MAX(M600-I600,0))</f>
        <v>0</v>
      </c>
      <c r="L600" s="33">
        <f t="shared" si="149"/>
        <v>0</v>
      </c>
      <c r="M600" s="27">
        <f>IF((COUNT(C600:D600,F600:G600)=4),(G600-C600-(MAX(TIME(F593,0,0),F600-D600))),E600+H600)</f>
        <v>0</v>
      </c>
      <c r="N600" s="24"/>
    </row>
    <row r="601" spans="1:13" s="12" customFormat="1" ht="11.25" customHeight="1">
      <c r="A601" s="43" t="s">
        <v>5</v>
      </c>
      <c r="B601" s="54"/>
      <c r="C601" s="44"/>
      <c r="D601" s="45"/>
      <c r="E601" s="46">
        <f t="shared" si="147"/>
        <v>0</v>
      </c>
      <c r="F601" s="44"/>
      <c r="G601" s="45"/>
      <c r="H601" s="46">
        <f t="shared" si="148"/>
        <v>0</v>
      </c>
      <c r="I601" s="81"/>
      <c r="J601" s="29">
        <f>IF(I601=0,MIN(M601,L593),MIN(M601,I601))</f>
        <v>0</v>
      </c>
      <c r="K601" s="30">
        <f>IF(I601=0,MAX(M601-L593,0),MAX(M601-I601,0))</f>
        <v>0</v>
      </c>
      <c r="L601" s="46">
        <f t="shared" si="149"/>
        <v>0</v>
      </c>
      <c r="M601" s="27">
        <f>IF((COUNT(C601:D601,F601:G601)=4),(G601-C601-(MAX(TIME(F593,0,0),F601-D601))),E601+H601)</f>
        <v>0</v>
      </c>
    </row>
    <row r="602" spans="1:14" s="12" customFormat="1" ht="11.25" customHeight="1" thickBot="1">
      <c r="A602" s="15" t="s">
        <v>6</v>
      </c>
      <c r="B602" s="16"/>
      <c r="C602" s="31"/>
      <c r="D602" s="32"/>
      <c r="E602" s="27">
        <f t="shared" si="147"/>
        <v>0</v>
      </c>
      <c r="F602" s="28"/>
      <c r="G602" s="32"/>
      <c r="H602" s="27">
        <f t="shared" si="148"/>
        <v>0</v>
      </c>
      <c r="I602" s="79"/>
      <c r="J602" s="29">
        <f>IF(I602=0,MIN(M602,L593),MIN(M602,I602))</f>
        <v>0</v>
      </c>
      <c r="K602" s="30">
        <f>IF(I602=0,MAX(M602-L593,0),MAX(M602-I602,0))</f>
        <v>0</v>
      </c>
      <c r="L602" s="33">
        <f t="shared" si="149"/>
        <v>0</v>
      </c>
      <c r="M602" s="27">
        <f>IF((COUNT(C602:D602,F602:G602)=4),(G602-C602-(MAX(TIME(F593,0,0),F602-D602))),E602+H602)</f>
        <v>0</v>
      </c>
      <c r="N602" s="17"/>
    </row>
    <row r="603" spans="1:13" s="12" customFormat="1" ht="12.75" customHeight="1" thickBot="1">
      <c r="A603" s="127" t="s">
        <v>15</v>
      </c>
      <c r="B603" s="128"/>
      <c r="C603" s="34"/>
      <c r="D603" s="35"/>
      <c r="E603" s="35"/>
      <c r="F603" s="35"/>
      <c r="G603" s="35"/>
      <c r="H603" s="36"/>
      <c r="I603" s="35"/>
      <c r="J603" s="37">
        <f>MAX(M603-K603,0)</f>
        <v>0</v>
      </c>
      <c r="K603" s="38">
        <f>MAX(M603-(L593*COUNT(B596:B600)),0)</f>
        <v>0</v>
      </c>
      <c r="L603" s="50">
        <f>SUM(L596:L602)</f>
        <v>0</v>
      </c>
      <c r="M603" s="39">
        <f>SUM(M596:M602)</f>
        <v>0</v>
      </c>
    </row>
    <row r="604" ht="9.75" customHeight="1" thickBot="1"/>
    <row r="605" spans="1:13" s="6" customFormat="1" ht="15" customHeight="1" thickBot="1">
      <c r="A605" s="21" t="s">
        <v>72</v>
      </c>
      <c r="B605" s="22"/>
      <c r="C605" s="22"/>
      <c r="D605" s="55" t="s">
        <v>108</v>
      </c>
      <c r="E605" s="55"/>
      <c r="F605" s="22">
        <v>1</v>
      </c>
      <c r="G605" s="22"/>
      <c r="H605" s="22"/>
      <c r="I605" s="22"/>
      <c r="J605" s="22"/>
      <c r="K605" s="55" t="s">
        <v>24</v>
      </c>
      <c r="L605" s="57">
        <v>0.325</v>
      </c>
      <c r="M605" s="56">
        <f>L605*(COUNT(B608:B612))</f>
        <v>0</v>
      </c>
    </row>
    <row r="606" spans="1:13" s="6" customFormat="1" ht="13.5" customHeight="1" thickBot="1">
      <c r="A606" s="7"/>
      <c r="B606" s="8"/>
      <c r="C606" s="129" t="s">
        <v>9</v>
      </c>
      <c r="D606" s="130"/>
      <c r="E606" s="131"/>
      <c r="F606" s="129" t="s">
        <v>10</v>
      </c>
      <c r="G606" s="130"/>
      <c r="H606" s="131"/>
      <c r="I606" s="72"/>
      <c r="J606" s="129" t="s">
        <v>14</v>
      </c>
      <c r="K606" s="130"/>
      <c r="L606" s="131"/>
      <c r="M606" s="52"/>
    </row>
    <row r="607" spans="1:13" s="12" customFormat="1" ht="13.5" customHeight="1" thickBot="1">
      <c r="A607" s="9" t="s">
        <v>17</v>
      </c>
      <c r="B607" s="10" t="s">
        <v>22</v>
      </c>
      <c r="C607" s="9" t="s">
        <v>7</v>
      </c>
      <c r="D607" s="10" t="s">
        <v>8</v>
      </c>
      <c r="E607" s="11" t="s">
        <v>11</v>
      </c>
      <c r="F607" s="9" t="s">
        <v>7</v>
      </c>
      <c r="G607" s="10" t="s">
        <v>8</v>
      </c>
      <c r="H607" s="11" t="s">
        <v>11</v>
      </c>
      <c r="I607" s="9" t="s">
        <v>95</v>
      </c>
      <c r="J607" s="9" t="s">
        <v>13</v>
      </c>
      <c r="K607" s="49" t="s">
        <v>23</v>
      </c>
      <c r="L607" s="11" t="s">
        <v>11</v>
      </c>
      <c r="M607" s="11" t="s">
        <v>12</v>
      </c>
    </row>
    <row r="608" spans="1:14" s="12" customFormat="1" ht="11.25" customHeight="1">
      <c r="A608" s="13" t="s">
        <v>0</v>
      </c>
      <c r="B608" s="16"/>
      <c r="C608" s="25"/>
      <c r="D608" s="26"/>
      <c r="E608" s="27">
        <f aca="true" t="shared" si="150" ref="E608:E614">IF(COUNT(C608:D608)=2,ABS(D608-C608),0)</f>
        <v>0</v>
      </c>
      <c r="F608" s="28"/>
      <c r="G608" s="26"/>
      <c r="H608" s="27">
        <f aca="true" t="shared" si="151" ref="H608:H614">IF(COUNT(F608:G608)=2,ABS(G608-F608),0)</f>
        <v>0</v>
      </c>
      <c r="I608" s="79"/>
      <c r="J608" s="29">
        <f>IF(I608=0,MIN(M608,L605),MIN(M608,I608))</f>
        <v>0</v>
      </c>
      <c r="K608" s="30">
        <f>IF(I608=0,MAX(M608-L605,0),MAX(M608-I608,0))</f>
        <v>0</v>
      </c>
      <c r="L608" s="27">
        <f aca="true" t="shared" si="152" ref="L608:L614">E608+H608</f>
        <v>0</v>
      </c>
      <c r="M608" s="27">
        <f>IF((COUNT(C608:D608,F608:G608)=4),(G608-C608-(MAX(TIME(F605,0,0),F608-D608))),E608+H608)</f>
        <v>0</v>
      </c>
      <c r="N608" s="23"/>
    </row>
    <row r="609" spans="1:14" s="12" customFormat="1" ht="11.25" customHeight="1">
      <c r="A609" s="14" t="s">
        <v>1</v>
      </c>
      <c r="B609" s="16"/>
      <c r="C609" s="31"/>
      <c r="D609" s="32"/>
      <c r="E609" s="27">
        <f t="shared" si="150"/>
        <v>0</v>
      </c>
      <c r="F609" s="28"/>
      <c r="G609" s="32"/>
      <c r="H609" s="27">
        <f t="shared" si="151"/>
        <v>0</v>
      </c>
      <c r="I609" s="79"/>
      <c r="J609" s="29">
        <f>IF(I609=0,MIN(M609,L605),MIN(M609,I609))</f>
        <v>0</v>
      </c>
      <c r="K609" s="30">
        <f>IF(I609=0,MAX(M609-L605,0),MAX(M609-I609,0))</f>
        <v>0</v>
      </c>
      <c r="L609" s="27">
        <f t="shared" si="152"/>
        <v>0</v>
      </c>
      <c r="M609" s="27">
        <f>IF((COUNT(C609:D609,F609:G609)=4),(G609-C609-(MAX(TIME(F605,0,0),F609-D609))),E609+H609)</f>
        <v>0</v>
      </c>
      <c r="N609" s="23"/>
    </row>
    <row r="610" spans="1:13" s="12" customFormat="1" ht="11.25" customHeight="1">
      <c r="A610" s="14" t="s">
        <v>2</v>
      </c>
      <c r="B610" s="16"/>
      <c r="C610" s="31"/>
      <c r="D610" s="32"/>
      <c r="E610" s="27">
        <f t="shared" si="150"/>
        <v>0</v>
      </c>
      <c r="F610" s="28"/>
      <c r="G610" s="32"/>
      <c r="H610" s="27">
        <f t="shared" si="151"/>
        <v>0</v>
      </c>
      <c r="I610" s="79"/>
      <c r="J610" s="29">
        <f>IF(I610=0,MIN(M610,L605),MIN(M610,I610))</f>
        <v>0</v>
      </c>
      <c r="K610" s="30">
        <f>IF(I610=0,MAX(M610-L605,0),MAX(M610-I610,0))</f>
        <v>0</v>
      </c>
      <c r="L610" s="27">
        <f t="shared" si="152"/>
        <v>0</v>
      </c>
      <c r="M610" s="27">
        <f>IF((COUNT(C610:D610,F610:G610)=4),(G610-C610-(MAX(TIME(F605,0,0),F610-D610))),E610+H610)</f>
        <v>0</v>
      </c>
    </row>
    <row r="611" spans="1:13" s="12" customFormat="1" ht="11.25" customHeight="1">
      <c r="A611" s="14" t="s">
        <v>3</v>
      </c>
      <c r="B611" s="16"/>
      <c r="C611" s="31"/>
      <c r="D611" s="32"/>
      <c r="E611" s="27">
        <f t="shared" si="150"/>
        <v>0</v>
      </c>
      <c r="F611" s="28"/>
      <c r="G611" s="32"/>
      <c r="H611" s="27">
        <f t="shared" si="151"/>
        <v>0</v>
      </c>
      <c r="I611" s="79"/>
      <c r="J611" s="29">
        <f>IF(I611=0,MIN(M611,L605),MIN(M611,I611))</f>
        <v>0</v>
      </c>
      <c r="K611" s="30">
        <f>IF(I611=0,MAX(M611-L605,0),MAX(M611-I611,0))</f>
        <v>0</v>
      </c>
      <c r="L611" s="27">
        <f t="shared" si="152"/>
        <v>0</v>
      </c>
      <c r="M611" s="27">
        <f>IF((COUNT(C611:D611,F611:G611)=4),(G611-C611-(MAX(TIME(F605,0,0),F611-D611))),E611+H611)</f>
        <v>0</v>
      </c>
    </row>
    <row r="612" spans="1:14" s="12" customFormat="1" ht="11.25" customHeight="1" thickBot="1">
      <c r="A612" s="15" t="s">
        <v>4</v>
      </c>
      <c r="B612" s="53"/>
      <c r="C612" s="40"/>
      <c r="D612" s="41"/>
      <c r="E612" s="33">
        <f t="shared" si="150"/>
        <v>0</v>
      </c>
      <c r="F612" s="42"/>
      <c r="G612" s="41"/>
      <c r="H612" s="33">
        <f t="shared" si="151"/>
        <v>0</v>
      </c>
      <c r="I612" s="80"/>
      <c r="J612" s="29">
        <f>IF(I612=0,MIN(M612,L605),MIN(M612,I612))</f>
        <v>0</v>
      </c>
      <c r="K612" s="30">
        <f>IF(I612=0,MAX(M612-L605,0),MAX(M612-I612,0))</f>
        <v>0</v>
      </c>
      <c r="L612" s="33">
        <f t="shared" si="152"/>
        <v>0</v>
      </c>
      <c r="M612" s="27">
        <f>IF((COUNT(C612:D612,F612:G612)=4),(G612-C612-(MAX(TIME(F605,0,0),F612-D612))),E612+H612)</f>
        <v>0</v>
      </c>
      <c r="N612" s="24"/>
    </row>
    <row r="613" spans="1:13" s="12" customFormat="1" ht="11.25" customHeight="1">
      <c r="A613" s="43" t="s">
        <v>5</v>
      </c>
      <c r="B613" s="54"/>
      <c r="C613" s="44"/>
      <c r="D613" s="45"/>
      <c r="E613" s="46">
        <f t="shared" si="150"/>
        <v>0</v>
      </c>
      <c r="F613" s="44"/>
      <c r="G613" s="45"/>
      <c r="H613" s="46">
        <f t="shared" si="151"/>
        <v>0</v>
      </c>
      <c r="I613" s="81"/>
      <c r="J613" s="29">
        <f>IF(I613=0,MIN(M613,L605),MIN(M613,I613))</f>
        <v>0</v>
      </c>
      <c r="K613" s="30">
        <f>IF(I613=0,MAX(M613-L605,0),MAX(M613-I613,0))</f>
        <v>0</v>
      </c>
      <c r="L613" s="46">
        <f t="shared" si="152"/>
        <v>0</v>
      </c>
      <c r="M613" s="27">
        <f>IF((COUNT(C613:D613,F613:G613)=4),(G613-C613-(MAX(TIME(F605,0,0),F613-D613))),E613+H613)</f>
        <v>0</v>
      </c>
    </row>
    <row r="614" spans="1:14" s="12" customFormat="1" ht="11.25" customHeight="1" thickBot="1">
      <c r="A614" s="15" t="s">
        <v>6</v>
      </c>
      <c r="B614" s="16"/>
      <c r="C614" s="31"/>
      <c r="D614" s="32"/>
      <c r="E614" s="27">
        <f t="shared" si="150"/>
        <v>0</v>
      </c>
      <c r="F614" s="28"/>
      <c r="G614" s="32"/>
      <c r="H614" s="27">
        <f t="shared" si="151"/>
        <v>0</v>
      </c>
      <c r="I614" s="79"/>
      <c r="J614" s="29">
        <f>IF(I614=0,MIN(M614,L605),MIN(M614,I614))</f>
        <v>0</v>
      </c>
      <c r="K614" s="30">
        <f>IF(I614=0,MAX(M614-L605,0),MAX(M614-I614,0))</f>
        <v>0</v>
      </c>
      <c r="L614" s="33">
        <f t="shared" si="152"/>
        <v>0</v>
      </c>
      <c r="M614" s="27">
        <f>IF((COUNT(C614:D614,F614:G614)=4),(G614-C614-(MAX(TIME(F605,0,0),F614-D614))),E614+H614)</f>
        <v>0</v>
      </c>
      <c r="N614" s="17"/>
    </row>
    <row r="615" spans="1:13" s="12" customFormat="1" ht="12.75" customHeight="1" thickBot="1">
      <c r="A615" s="127" t="s">
        <v>15</v>
      </c>
      <c r="B615" s="128"/>
      <c r="C615" s="34"/>
      <c r="D615" s="35"/>
      <c r="E615" s="35"/>
      <c r="F615" s="35"/>
      <c r="G615" s="35"/>
      <c r="H615" s="36"/>
      <c r="I615" s="35"/>
      <c r="J615" s="37">
        <f>MAX(M615-K615,0)</f>
        <v>0</v>
      </c>
      <c r="K615" s="38">
        <f>MAX(M615-(L605*COUNT(B608:B612)),0)</f>
        <v>0</v>
      </c>
      <c r="L615" s="50">
        <f>SUM(L608:L614)</f>
        <v>0</v>
      </c>
      <c r="M615" s="39">
        <f>SUM(M608:M614)</f>
        <v>0</v>
      </c>
    </row>
    <row r="616" ht="9.75" customHeight="1" thickBot="1"/>
    <row r="617" spans="1:13" s="6" customFormat="1" ht="15" customHeight="1" thickBot="1">
      <c r="A617" s="21" t="s">
        <v>73</v>
      </c>
      <c r="B617" s="22"/>
      <c r="C617" s="22"/>
      <c r="D617" s="22"/>
      <c r="E617" s="22"/>
      <c r="F617" s="22"/>
      <c r="G617" s="22"/>
      <c r="H617" s="22"/>
      <c r="I617" s="22"/>
      <c r="J617" s="22"/>
      <c r="K617" s="55" t="s">
        <v>24</v>
      </c>
      <c r="L617" s="57">
        <v>0.325</v>
      </c>
      <c r="M617" s="56">
        <f>L617*(COUNT(B620:B624))</f>
        <v>0</v>
      </c>
    </row>
    <row r="618" spans="1:13" s="6" customFormat="1" ht="13.5" customHeight="1" thickBot="1">
      <c r="A618" s="7"/>
      <c r="B618" s="8"/>
      <c r="C618" s="129" t="s">
        <v>9</v>
      </c>
      <c r="D618" s="130"/>
      <c r="E618" s="131"/>
      <c r="F618" s="129" t="s">
        <v>10</v>
      </c>
      <c r="G618" s="130"/>
      <c r="H618" s="131"/>
      <c r="I618" s="72"/>
      <c r="J618" s="129" t="s">
        <v>14</v>
      </c>
      <c r="K618" s="130"/>
      <c r="L618" s="131"/>
      <c r="M618" s="52"/>
    </row>
    <row r="619" spans="1:13" s="12" customFormat="1" ht="13.5" customHeight="1" thickBot="1">
      <c r="A619" s="9" t="s">
        <v>17</v>
      </c>
      <c r="B619" s="10" t="s">
        <v>22</v>
      </c>
      <c r="C619" s="9" t="s">
        <v>7</v>
      </c>
      <c r="D619" s="10" t="s">
        <v>8</v>
      </c>
      <c r="E619" s="11" t="s">
        <v>11</v>
      </c>
      <c r="F619" s="9" t="s">
        <v>7</v>
      </c>
      <c r="G619" s="10" t="s">
        <v>8</v>
      </c>
      <c r="H619" s="11" t="s">
        <v>11</v>
      </c>
      <c r="I619" s="9" t="s">
        <v>95</v>
      </c>
      <c r="J619" s="9" t="s">
        <v>13</v>
      </c>
      <c r="K619" s="49" t="s">
        <v>23</v>
      </c>
      <c r="L619" s="11" t="s">
        <v>11</v>
      </c>
      <c r="M619" s="11" t="s">
        <v>12</v>
      </c>
    </row>
    <row r="620" spans="1:14" s="12" customFormat="1" ht="11.25" customHeight="1">
      <c r="A620" s="13" t="s">
        <v>0</v>
      </c>
      <c r="B620" s="16"/>
      <c r="C620" s="25"/>
      <c r="D620" s="26"/>
      <c r="E620" s="27">
        <f aca="true" t="shared" si="153" ref="E620:E626">IF(COUNT(C620:D620)=2,ABS(D620-C620),0)</f>
        <v>0</v>
      </c>
      <c r="F620" s="28"/>
      <c r="G620" s="26"/>
      <c r="H620" s="27">
        <f aca="true" t="shared" si="154" ref="H620:H626">IF(COUNT(F620:G620)=2,ABS(G620-F620),0)</f>
        <v>0</v>
      </c>
      <c r="I620" s="79"/>
      <c r="J620" s="29">
        <f>IF(I620=0,MIN(M620,L617),MIN(M620,I620))</f>
        <v>0</v>
      </c>
      <c r="K620" s="30">
        <f>IF(I620=0,MAX(M620-L617,0),MAX(M620-I620,0))</f>
        <v>0</v>
      </c>
      <c r="L620" s="27">
        <f aca="true" t="shared" si="155" ref="L620:L626">E620+H620</f>
        <v>0</v>
      </c>
      <c r="M620" s="27">
        <f>IF((COUNT(C620:D620,F620:G620)=4),(G620-C620-(MAX(TIME(F617,0,0),F620-D620))),E620+H620)</f>
        <v>0</v>
      </c>
      <c r="N620" s="23"/>
    </row>
    <row r="621" spans="1:14" s="12" customFormat="1" ht="11.25" customHeight="1">
      <c r="A621" s="14" t="s">
        <v>1</v>
      </c>
      <c r="B621" s="16"/>
      <c r="C621" s="31"/>
      <c r="D621" s="32"/>
      <c r="E621" s="27">
        <f t="shared" si="153"/>
        <v>0</v>
      </c>
      <c r="F621" s="28"/>
      <c r="G621" s="32"/>
      <c r="H621" s="27">
        <f t="shared" si="154"/>
        <v>0</v>
      </c>
      <c r="I621" s="79"/>
      <c r="J621" s="29">
        <f>IF(I621=0,MIN(M621,L617),MIN(M621,I621))</f>
        <v>0</v>
      </c>
      <c r="K621" s="30">
        <f>IF(I621=0,MAX(M621-L617,0),MAX(M621-I621,0))</f>
        <v>0</v>
      </c>
      <c r="L621" s="27">
        <f t="shared" si="155"/>
        <v>0</v>
      </c>
      <c r="M621" s="27">
        <f>IF((COUNT(C621:D621,F621:G621)=4),(G621-C621-(MAX(TIME(F617,0,0),F621-D621))),E621+H621)</f>
        <v>0</v>
      </c>
      <c r="N621" s="23"/>
    </row>
    <row r="622" spans="1:13" s="12" customFormat="1" ht="11.25" customHeight="1">
      <c r="A622" s="14" t="s">
        <v>2</v>
      </c>
      <c r="B622" s="16"/>
      <c r="C622" s="31"/>
      <c r="D622" s="32"/>
      <c r="E622" s="27">
        <f t="shared" si="153"/>
        <v>0</v>
      </c>
      <c r="F622" s="28"/>
      <c r="G622" s="32"/>
      <c r="H622" s="27">
        <f t="shared" si="154"/>
        <v>0</v>
      </c>
      <c r="I622" s="79"/>
      <c r="J622" s="29">
        <f>IF(I622=0,MIN(M622,L617),MIN(M622,I622))</f>
        <v>0</v>
      </c>
      <c r="K622" s="30">
        <f>IF(I622=0,MAX(M622-L617,0),MAX(M622-I622,0))</f>
        <v>0</v>
      </c>
      <c r="L622" s="27">
        <f t="shared" si="155"/>
        <v>0</v>
      </c>
      <c r="M622" s="27">
        <f>IF((COUNT(C622:D622,F622:G622)=4),(G622-C622-(MAX(TIME(F617,0,0),F622-D622))),E622+H622)</f>
        <v>0</v>
      </c>
    </row>
    <row r="623" spans="1:13" s="12" customFormat="1" ht="11.25" customHeight="1">
      <c r="A623" s="14" t="s">
        <v>3</v>
      </c>
      <c r="B623" s="16"/>
      <c r="C623" s="31"/>
      <c r="D623" s="32"/>
      <c r="E623" s="27">
        <f t="shared" si="153"/>
        <v>0</v>
      </c>
      <c r="F623" s="28"/>
      <c r="G623" s="32"/>
      <c r="H623" s="27">
        <f t="shared" si="154"/>
        <v>0</v>
      </c>
      <c r="I623" s="79"/>
      <c r="J623" s="29">
        <f>IF(I623=0,MIN(M623,L617),MIN(M623,I623))</f>
        <v>0</v>
      </c>
      <c r="K623" s="30">
        <f>IF(I623=0,MAX(M623-L617,0),MAX(M623-I623,0))</f>
        <v>0</v>
      </c>
      <c r="L623" s="27">
        <f t="shared" si="155"/>
        <v>0</v>
      </c>
      <c r="M623" s="27">
        <f>IF((COUNT(C623:D623,F623:G623)=4),(G623-C623-(MAX(TIME(F617,0,0),F623-D623))),E623+H623)</f>
        <v>0</v>
      </c>
    </row>
    <row r="624" spans="1:14" s="12" customFormat="1" ht="11.25" customHeight="1" thickBot="1">
      <c r="A624" s="15" t="s">
        <v>4</v>
      </c>
      <c r="B624" s="53"/>
      <c r="C624" s="40"/>
      <c r="D624" s="41"/>
      <c r="E624" s="33">
        <f t="shared" si="153"/>
        <v>0</v>
      </c>
      <c r="F624" s="42"/>
      <c r="G624" s="41"/>
      <c r="H624" s="33">
        <f t="shared" si="154"/>
        <v>0</v>
      </c>
      <c r="I624" s="80"/>
      <c r="J624" s="29">
        <f>IF(I624=0,MIN(M624,L617),MIN(M624,I624))</f>
        <v>0</v>
      </c>
      <c r="K624" s="30">
        <f>IF(I624=0,MAX(M624-L617,0),MAX(M624-I624,0))</f>
        <v>0</v>
      </c>
      <c r="L624" s="33">
        <f t="shared" si="155"/>
        <v>0</v>
      </c>
      <c r="M624" s="27">
        <f>IF((COUNT(C624:D624,F624:G624)=4),(G624-C624-(MAX(TIME(F617,0,0),F624-D624))),E624+H624)</f>
        <v>0</v>
      </c>
      <c r="N624" s="24"/>
    </row>
    <row r="625" spans="1:13" s="12" customFormat="1" ht="11.25" customHeight="1">
      <c r="A625" s="43" t="s">
        <v>5</v>
      </c>
      <c r="B625" s="54"/>
      <c r="C625" s="44"/>
      <c r="D625" s="45"/>
      <c r="E625" s="46">
        <f t="shared" si="153"/>
        <v>0</v>
      </c>
      <c r="F625" s="44"/>
      <c r="G625" s="45"/>
      <c r="H625" s="46">
        <f t="shared" si="154"/>
        <v>0</v>
      </c>
      <c r="I625" s="81"/>
      <c r="J625" s="29">
        <f>IF(I625=0,MIN(M625,L617),MIN(M625,I625))</f>
        <v>0</v>
      </c>
      <c r="K625" s="30">
        <f>IF(I625=0,MAX(M625-L617,0),MAX(M625-I625,0))</f>
        <v>0</v>
      </c>
      <c r="L625" s="46">
        <f t="shared" si="155"/>
        <v>0</v>
      </c>
      <c r="M625" s="27">
        <f>IF((COUNT(C625:D625,F625:G625)=4),(G625-C625-(MAX(TIME(F617,0,0),F625-D625))),E625+H625)</f>
        <v>0</v>
      </c>
    </row>
    <row r="626" spans="1:14" s="12" customFormat="1" ht="11.25" customHeight="1" thickBot="1">
      <c r="A626" s="15" t="s">
        <v>6</v>
      </c>
      <c r="B626" s="16"/>
      <c r="C626" s="31"/>
      <c r="D626" s="32"/>
      <c r="E626" s="27">
        <f t="shared" si="153"/>
        <v>0</v>
      </c>
      <c r="F626" s="28"/>
      <c r="G626" s="32"/>
      <c r="H626" s="27">
        <f t="shared" si="154"/>
        <v>0</v>
      </c>
      <c r="I626" s="79"/>
      <c r="J626" s="29">
        <f>IF(I626=0,MIN(M626,L617),MIN(M626,I626))</f>
        <v>0</v>
      </c>
      <c r="K626" s="30">
        <f>IF(I626=0,MAX(M626-L617,0),MAX(M626-I626,0))</f>
        <v>0</v>
      </c>
      <c r="L626" s="33">
        <f t="shared" si="155"/>
        <v>0</v>
      </c>
      <c r="M626" s="27">
        <f>IF((COUNT(C626:D626,F626:G626)=4),(G626-C626-(MAX(TIME(F617,0,0),F626-D626))),E626+H626)</f>
        <v>0</v>
      </c>
      <c r="N626" s="17"/>
    </row>
    <row r="627" spans="1:13" s="12" customFormat="1" ht="12.75" customHeight="1" thickBot="1">
      <c r="A627" s="127" t="s">
        <v>15</v>
      </c>
      <c r="B627" s="128"/>
      <c r="C627" s="34"/>
      <c r="D627" s="35"/>
      <c r="E627" s="35"/>
      <c r="F627" s="35"/>
      <c r="G627" s="35"/>
      <c r="H627" s="36"/>
      <c r="I627" s="35"/>
      <c r="J627" s="37">
        <f>MAX(M627-K627,0)</f>
        <v>0</v>
      </c>
      <c r="K627" s="38">
        <f>MAX(M627-(L617*COUNT(B620:B624)),0)</f>
        <v>0</v>
      </c>
      <c r="L627" s="50">
        <f>SUM(L620:L626)</f>
        <v>0</v>
      </c>
      <c r="M627" s="39">
        <f>SUM(M620:M626)</f>
        <v>0</v>
      </c>
    </row>
    <row r="628" ht="9.75" customHeight="1"/>
    <row r="629" ht="9.75" customHeight="1" thickBot="1"/>
    <row r="630" spans="1:13" ht="13.5" thickBot="1">
      <c r="A630" s="21" t="s">
        <v>74</v>
      </c>
      <c r="B630" s="22"/>
      <c r="C630" s="22"/>
      <c r="D630" s="22"/>
      <c r="E630" s="22"/>
      <c r="F630" s="22"/>
      <c r="G630" s="22"/>
      <c r="H630" s="63"/>
      <c r="I630" s="82"/>
      <c r="J630" s="62"/>
      <c r="K630" s="62"/>
      <c r="L630" s="62"/>
      <c r="M630" s="62"/>
    </row>
    <row r="631" spans="1:13" ht="13.5" thickBot="1">
      <c r="A631" s="9" t="s">
        <v>75</v>
      </c>
      <c r="B631" s="9" t="s">
        <v>22</v>
      </c>
      <c r="C631" s="9" t="s">
        <v>13</v>
      </c>
      <c r="D631" s="49" t="s">
        <v>23</v>
      </c>
      <c r="E631" s="9" t="s">
        <v>11</v>
      </c>
      <c r="F631" s="11" t="s">
        <v>12</v>
      </c>
      <c r="G631" s="60" t="s">
        <v>78</v>
      </c>
      <c r="H631" s="11" t="s">
        <v>77</v>
      </c>
      <c r="I631" s="83"/>
      <c r="J631" s="62"/>
      <c r="K631" s="62"/>
      <c r="L631" s="62"/>
      <c r="M631" s="62"/>
    </row>
    <row r="632" spans="1:13" ht="12.75">
      <c r="A632" s="64">
        <v>1</v>
      </c>
      <c r="B632" s="53"/>
      <c r="C632" s="29">
        <f>J15</f>
        <v>0</v>
      </c>
      <c r="D632" s="29">
        <f>K15</f>
        <v>0</v>
      </c>
      <c r="E632" s="29">
        <f>L15</f>
        <v>0</v>
      </c>
      <c r="F632" s="29">
        <f>M15</f>
        <v>0</v>
      </c>
      <c r="G632" s="29"/>
      <c r="H632" s="68"/>
      <c r="I632" s="84"/>
      <c r="J632" s="62"/>
      <c r="K632" s="62"/>
      <c r="L632" s="62"/>
      <c r="M632" s="62"/>
    </row>
    <row r="633" spans="1:13" ht="12.75">
      <c r="A633" s="65">
        <v>2</v>
      </c>
      <c r="B633" s="53"/>
      <c r="C633" s="29">
        <f>J27</f>
        <v>0</v>
      </c>
      <c r="D633" s="29">
        <f>K27</f>
        <v>0</v>
      </c>
      <c r="E633" s="29">
        <f>L27</f>
        <v>0</v>
      </c>
      <c r="F633" s="29">
        <f>M27</f>
        <v>0</v>
      </c>
      <c r="G633" s="29"/>
      <c r="H633" s="67"/>
      <c r="I633" s="84"/>
      <c r="J633" s="62"/>
      <c r="K633" s="62"/>
      <c r="L633" s="62"/>
      <c r="M633" s="62"/>
    </row>
    <row r="634" spans="1:13" ht="12.75">
      <c r="A634" s="65">
        <v>3</v>
      </c>
      <c r="B634" s="53"/>
      <c r="C634" s="29">
        <f>J39</f>
        <v>0</v>
      </c>
      <c r="D634" s="29">
        <f>K39</f>
        <v>0</v>
      </c>
      <c r="E634" s="29">
        <f>L39</f>
        <v>0</v>
      </c>
      <c r="F634" s="29">
        <f>M39</f>
        <v>0</v>
      </c>
      <c r="G634" s="29"/>
      <c r="H634" s="67"/>
      <c r="I634" s="84"/>
      <c r="J634" s="62"/>
      <c r="K634" s="62"/>
      <c r="L634" s="62"/>
      <c r="M634" s="62"/>
    </row>
    <row r="635" spans="1:13" ht="12.75">
      <c r="A635" s="65">
        <v>4</v>
      </c>
      <c r="B635" s="53"/>
      <c r="C635" s="29">
        <f>J51</f>
        <v>0</v>
      </c>
      <c r="D635" s="29">
        <f>K51</f>
        <v>0</v>
      </c>
      <c r="E635" s="29">
        <f>L51</f>
        <v>0</v>
      </c>
      <c r="F635" s="29">
        <f>M51</f>
        <v>0</v>
      </c>
      <c r="G635" s="29"/>
      <c r="H635" s="67"/>
      <c r="I635" s="84"/>
      <c r="J635" s="62"/>
      <c r="K635" s="62"/>
      <c r="L635" s="62"/>
      <c r="M635" s="62"/>
    </row>
    <row r="636" spans="1:13" ht="12.75">
      <c r="A636" s="65">
        <v>5</v>
      </c>
      <c r="B636" s="53"/>
      <c r="C636" s="29">
        <f>J63</f>
        <v>0</v>
      </c>
      <c r="D636" s="29">
        <f>K63</f>
        <v>0</v>
      </c>
      <c r="E636" s="29">
        <f>L63</f>
        <v>0</v>
      </c>
      <c r="F636" s="29">
        <f>M63</f>
        <v>0</v>
      </c>
      <c r="G636" s="29"/>
      <c r="H636" s="67"/>
      <c r="I636" s="84"/>
      <c r="J636" s="62"/>
      <c r="K636" s="62"/>
      <c r="L636" s="62"/>
      <c r="M636" s="62"/>
    </row>
    <row r="637" spans="1:13" ht="12.75">
      <c r="A637" s="65">
        <v>6</v>
      </c>
      <c r="B637" s="53"/>
      <c r="C637" s="29">
        <f>J75</f>
        <v>0</v>
      </c>
      <c r="D637" s="29">
        <f>K75</f>
        <v>0</v>
      </c>
      <c r="E637" s="29">
        <f>L75</f>
        <v>0</v>
      </c>
      <c r="F637" s="29">
        <f>M75</f>
        <v>0</v>
      </c>
      <c r="G637" s="29"/>
      <c r="H637" s="67"/>
      <c r="I637" s="84"/>
      <c r="J637" s="62"/>
      <c r="K637" s="62"/>
      <c r="L637" s="62"/>
      <c r="M637" s="62"/>
    </row>
    <row r="638" spans="1:13" ht="12.75">
      <c r="A638" s="65">
        <v>7</v>
      </c>
      <c r="B638" s="53"/>
      <c r="C638" s="29">
        <f>J87</f>
        <v>0</v>
      </c>
      <c r="D638" s="29">
        <f>K87</f>
        <v>0</v>
      </c>
      <c r="E638" s="29">
        <f>L87</f>
        <v>0</v>
      </c>
      <c r="F638" s="29">
        <f>M87</f>
        <v>0</v>
      </c>
      <c r="G638" s="29"/>
      <c r="H638" s="67"/>
      <c r="I638" s="84"/>
      <c r="J638" s="62"/>
      <c r="K638" s="62"/>
      <c r="L638" s="62"/>
      <c r="M638" s="62"/>
    </row>
    <row r="639" spans="1:13" ht="12.75">
      <c r="A639" s="65">
        <v>8</v>
      </c>
      <c r="B639" s="53"/>
      <c r="C639" s="29">
        <f>J99</f>
        <v>0</v>
      </c>
      <c r="D639" s="29">
        <f>K99</f>
        <v>0</v>
      </c>
      <c r="E639" s="29">
        <f>L99</f>
        <v>0</v>
      </c>
      <c r="F639" s="29">
        <f>M99</f>
        <v>0</v>
      </c>
      <c r="G639" s="29"/>
      <c r="H639" s="67"/>
      <c r="I639" s="84"/>
      <c r="J639" s="62"/>
      <c r="K639" s="62"/>
      <c r="L639" s="62"/>
      <c r="M639" s="62"/>
    </row>
    <row r="640" spans="1:13" ht="12.75">
      <c r="A640" s="65">
        <v>9</v>
      </c>
      <c r="B640" s="53"/>
      <c r="C640" s="29">
        <f>J111</f>
        <v>0</v>
      </c>
      <c r="D640" s="29">
        <f>K111</f>
        <v>0</v>
      </c>
      <c r="E640" s="29">
        <f>L111</f>
        <v>0</v>
      </c>
      <c r="F640" s="29">
        <f>M111</f>
        <v>0</v>
      </c>
      <c r="G640" s="29"/>
      <c r="H640" s="67"/>
      <c r="I640" s="84"/>
      <c r="J640" s="62"/>
      <c r="K640" s="62"/>
      <c r="L640" s="62"/>
      <c r="M640" s="62"/>
    </row>
    <row r="641" spans="1:13" ht="12.75">
      <c r="A641" s="65">
        <v>10</v>
      </c>
      <c r="B641" s="53"/>
      <c r="C641" s="29">
        <f>J123</f>
        <v>0</v>
      </c>
      <c r="D641" s="29">
        <f>K123</f>
        <v>0</v>
      </c>
      <c r="E641" s="29">
        <f>L123</f>
        <v>0</v>
      </c>
      <c r="F641" s="29">
        <f>M123</f>
        <v>0</v>
      </c>
      <c r="G641" s="29"/>
      <c r="H641" s="67"/>
      <c r="I641" s="84"/>
      <c r="J641" s="62"/>
      <c r="K641" s="62"/>
      <c r="L641" s="62"/>
      <c r="M641" s="62"/>
    </row>
    <row r="642" spans="1:13" ht="12.75">
      <c r="A642" s="65">
        <v>11</v>
      </c>
      <c r="B642" s="53"/>
      <c r="C642" s="29">
        <f>J135</f>
        <v>0</v>
      </c>
      <c r="D642" s="29">
        <f>K135</f>
        <v>0</v>
      </c>
      <c r="E642" s="29">
        <f>L135</f>
        <v>0</v>
      </c>
      <c r="F642" s="29">
        <f>M135</f>
        <v>0</v>
      </c>
      <c r="G642" s="29"/>
      <c r="H642" s="67"/>
      <c r="I642" s="84"/>
      <c r="J642" s="62"/>
      <c r="K642" s="62"/>
      <c r="L642" s="62"/>
      <c r="M642" s="62"/>
    </row>
    <row r="643" spans="1:13" ht="12.75">
      <c r="A643" s="65">
        <v>12</v>
      </c>
      <c r="B643" s="53"/>
      <c r="C643" s="29">
        <f>J147</f>
        <v>0</v>
      </c>
      <c r="D643" s="29">
        <f>K147</f>
        <v>0</v>
      </c>
      <c r="E643" s="29">
        <f>L147</f>
        <v>0</v>
      </c>
      <c r="F643" s="29">
        <f>M147</f>
        <v>0</v>
      </c>
      <c r="G643" s="29"/>
      <c r="H643" s="67"/>
      <c r="I643" s="84"/>
      <c r="J643" s="62"/>
      <c r="K643" s="62"/>
      <c r="L643" s="62"/>
      <c r="M643" s="62"/>
    </row>
    <row r="644" spans="1:13" ht="12.75">
      <c r="A644" s="65">
        <v>13</v>
      </c>
      <c r="B644" s="53"/>
      <c r="C644" s="29">
        <f>J159</f>
        <v>0</v>
      </c>
      <c r="D644" s="29">
        <f>K159</f>
        <v>0</v>
      </c>
      <c r="E644" s="29">
        <f>L159</f>
        <v>0</v>
      </c>
      <c r="F644" s="29">
        <f>M159</f>
        <v>0</v>
      </c>
      <c r="G644" s="29"/>
      <c r="H644" s="67"/>
      <c r="I644" s="84"/>
      <c r="J644" s="62"/>
      <c r="K644" s="62"/>
      <c r="L644" s="62"/>
      <c r="M644" s="62"/>
    </row>
    <row r="645" spans="1:13" ht="12.75">
      <c r="A645" s="65">
        <v>14</v>
      </c>
      <c r="B645" s="53"/>
      <c r="C645" s="29">
        <f>J171</f>
        <v>0</v>
      </c>
      <c r="D645" s="29">
        <f>K171</f>
        <v>0</v>
      </c>
      <c r="E645" s="29">
        <f>L171</f>
        <v>0</v>
      </c>
      <c r="F645" s="29">
        <f>M171</f>
        <v>0</v>
      </c>
      <c r="G645" s="29"/>
      <c r="H645" s="67"/>
      <c r="I645" s="84"/>
      <c r="J645" s="62"/>
      <c r="K645" s="62"/>
      <c r="L645" s="62"/>
      <c r="M645" s="62"/>
    </row>
    <row r="646" spans="1:13" ht="12.75">
      <c r="A646" s="65">
        <v>15</v>
      </c>
      <c r="B646" s="53"/>
      <c r="C646" s="29">
        <f>J183</f>
        <v>0</v>
      </c>
      <c r="D646" s="29">
        <f>K183</f>
        <v>0</v>
      </c>
      <c r="E646" s="29">
        <f>L183</f>
        <v>0</v>
      </c>
      <c r="F646" s="29">
        <f>M183</f>
        <v>0</v>
      </c>
      <c r="G646" s="29"/>
      <c r="H646" s="67"/>
      <c r="I646" s="84"/>
      <c r="J646" s="62"/>
      <c r="K646" s="62"/>
      <c r="L646" s="62"/>
      <c r="M646" s="62"/>
    </row>
    <row r="647" spans="1:13" ht="12.75">
      <c r="A647" s="65">
        <v>16</v>
      </c>
      <c r="B647" s="53"/>
      <c r="C647" s="29">
        <f>J195</f>
        <v>0</v>
      </c>
      <c r="D647" s="29">
        <f>K195</f>
        <v>0</v>
      </c>
      <c r="E647" s="29">
        <f>L195</f>
        <v>0</v>
      </c>
      <c r="F647" s="29">
        <f>M195</f>
        <v>0</v>
      </c>
      <c r="G647" s="29"/>
      <c r="H647" s="67"/>
      <c r="I647" s="84"/>
      <c r="J647" s="62"/>
      <c r="K647" s="62"/>
      <c r="L647" s="62"/>
      <c r="M647" s="62"/>
    </row>
    <row r="648" spans="1:13" ht="12.75">
      <c r="A648" s="65">
        <v>17</v>
      </c>
      <c r="B648" s="53"/>
      <c r="C648" s="29">
        <f>J207</f>
        <v>0</v>
      </c>
      <c r="D648" s="29">
        <f>K207</f>
        <v>0</v>
      </c>
      <c r="E648" s="29">
        <f>L207</f>
        <v>0</v>
      </c>
      <c r="F648" s="29">
        <f>M207</f>
        <v>0</v>
      </c>
      <c r="G648" s="29"/>
      <c r="H648" s="67"/>
      <c r="I648" s="84"/>
      <c r="J648" s="62"/>
      <c r="K648" s="62"/>
      <c r="L648" s="62"/>
      <c r="M648" s="62"/>
    </row>
    <row r="649" spans="1:13" ht="12.75">
      <c r="A649" s="65">
        <v>18</v>
      </c>
      <c r="B649" s="53"/>
      <c r="C649" s="29">
        <f>J219</f>
        <v>0</v>
      </c>
      <c r="D649" s="29">
        <f>K219</f>
        <v>0</v>
      </c>
      <c r="E649" s="29">
        <f>L219</f>
        <v>0</v>
      </c>
      <c r="F649" s="29">
        <f>M219</f>
        <v>0</v>
      </c>
      <c r="G649" s="29"/>
      <c r="H649" s="67"/>
      <c r="I649" s="84"/>
      <c r="J649" s="62"/>
      <c r="K649" s="62"/>
      <c r="L649" s="62"/>
      <c r="M649" s="62"/>
    </row>
    <row r="650" spans="1:13" ht="12.75">
      <c r="A650" s="65">
        <v>19</v>
      </c>
      <c r="B650" s="53"/>
      <c r="C650" s="29">
        <f>J231</f>
        <v>0</v>
      </c>
      <c r="D650" s="29">
        <f>K231</f>
        <v>0</v>
      </c>
      <c r="E650" s="29">
        <f>L231</f>
        <v>0</v>
      </c>
      <c r="F650" s="29">
        <f>M231</f>
        <v>0</v>
      </c>
      <c r="G650" s="29"/>
      <c r="H650" s="67"/>
      <c r="I650" s="84"/>
      <c r="J650" s="62"/>
      <c r="K650" s="62"/>
      <c r="L650" s="62"/>
      <c r="M650" s="62"/>
    </row>
    <row r="651" spans="1:13" ht="12.75">
      <c r="A651" s="65">
        <v>20</v>
      </c>
      <c r="B651" s="53"/>
      <c r="C651" s="29">
        <f>J243</f>
        <v>0</v>
      </c>
      <c r="D651" s="29">
        <f>K243</f>
        <v>0</v>
      </c>
      <c r="E651" s="29">
        <f>L243</f>
        <v>0</v>
      </c>
      <c r="F651" s="29">
        <f>M243</f>
        <v>0</v>
      </c>
      <c r="G651" s="29"/>
      <c r="H651" s="67"/>
      <c r="I651" s="84"/>
      <c r="J651" s="62"/>
      <c r="K651" s="62"/>
      <c r="L651" s="62"/>
      <c r="M651" s="62"/>
    </row>
    <row r="652" spans="1:13" ht="12.75">
      <c r="A652" s="65">
        <v>21</v>
      </c>
      <c r="B652" s="53"/>
      <c r="C652" s="29">
        <f>J255</f>
        <v>0</v>
      </c>
      <c r="D652" s="29">
        <f>K255</f>
        <v>0</v>
      </c>
      <c r="E652" s="29">
        <f>L255</f>
        <v>0</v>
      </c>
      <c r="F652" s="29">
        <f>M255</f>
        <v>0</v>
      </c>
      <c r="G652" s="29"/>
      <c r="H652" s="67"/>
      <c r="I652" s="84"/>
      <c r="J652" s="62"/>
      <c r="K652" s="62"/>
      <c r="L652" s="62"/>
      <c r="M652" s="62"/>
    </row>
    <row r="653" spans="1:13" ht="12.75">
      <c r="A653" s="65">
        <v>22</v>
      </c>
      <c r="B653" s="53"/>
      <c r="C653" s="29">
        <f>J267</f>
        <v>0</v>
      </c>
      <c r="D653" s="29">
        <f>K267</f>
        <v>0</v>
      </c>
      <c r="E653" s="29">
        <f>L267</f>
        <v>0</v>
      </c>
      <c r="F653" s="29">
        <f>M267</f>
        <v>0</v>
      </c>
      <c r="G653" s="29"/>
      <c r="H653" s="67"/>
      <c r="I653" s="84"/>
      <c r="J653" s="62"/>
      <c r="K653" s="62"/>
      <c r="L653" s="62"/>
      <c r="M653" s="62"/>
    </row>
    <row r="654" spans="1:13" ht="12.75">
      <c r="A654" s="65">
        <v>23</v>
      </c>
      <c r="B654" s="53"/>
      <c r="C654" s="29">
        <f>J279</f>
        <v>0</v>
      </c>
      <c r="D654" s="29">
        <f>K279</f>
        <v>0</v>
      </c>
      <c r="E654" s="29">
        <f>L279</f>
        <v>0</v>
      </c>
      <c r="F654" s="29">
        <f>M279</f>
        <v>0</v>
      </c>
      <c r="G654" s="29"/>
      <c r="H654" s="67"/>
      <c r="I654" s="84"/>
      <c r="J654" s="62"/>
      <c r="K654" s="62"/>
      <c r="L654" s="62"/>
      <c r="M654" s="62"/>
    </row>
    <row r="655" spans="1:13" ht="12.75">
      <c r="A655" s="65">
        <v>24</v>
      </c>
      <c r="B655" s="53"/>
      <c r="C655" s="29">
        <f>J291</f>
        <v>0</v>
      </c>
      <c r="D655" s="29">
        <f>K291</f>
        <v>0</v>
      </c>
      <c r="E655" s="29">
        <f>L291</f>
        <v>0</v>
      </c>
      <c r="F655" s="29">
        <f>M291</f>
        <v>0</v>
      </c>
      <c r="G655" s="29"/>
      <c r="H655" s="67"/>
      <c r="I655" s="84"/>
      <c r="J655" s="62"/>
      <c r="K655" s="62"/>
      <c r="L655" s="62"/>
      <c r="M655" s="62"/>
    </row>
    <row r="656" spans="1:13" ht="12.75">
      <c r="A656" s="65">
        <v>25</v>
      </c>
      <c r="B656" s="53"/>
      <c r="C656" s="29">
        <f>J303</f>
        <v>0</v>
      </c>
      <c r="D656" s="29">
        <f>K303</f>
        <v>0</v>
      </c>
      <c r="E656" s="29">
        <f>L303</f>
        <v>0</v>
      </c>
      <c r="F656" s="29">
        <f>M303</f>
        <v>0</v>
      </c>
      <c r="G656" s="29"/>
      <c r="H656" s="67"/>
      <c r="I656" s="84"/>
      <c r="J656" s="62"/>
      <c r="K656" s="62"/>
      <c r="L656" s="62"/>
      <c r="M656" s="62"/>
    </row>
    <row r="657" spans="1:13" ht="12.75">
      <c r="A657" s="65">
        <v>26</v>
      </c>
      <c r="B657" s="53"/>
      <c r="C657" s="29">
        <f>J315</f>
        <v>0</v>
      </c>
      <c r="D657" s="29">
        <f>K315</f>
        <v>0</v>
      </c>
      <c r="E657" s="29">
        <f>L315</f>
        <v>0</v>
      </c>
      <c r="F657" s="29">
        <f>M315</f>
        <v>0</v>
      </c>
      <c r="G657" s="29"/>
      <c r="H657" s="67"/>
      <c r="I657" s="84"/>
      <c r="J657" s="62"/>
      <c r="K657" s="62"/>
      <c r="L657" s="62"/>
      <c r="M657" s="62"/>
    </row>
    <row r="658" spans="1:13" ht="12.75">
      <c r="A658" s="65">
        <v>27</v>
      </c>
      <c r="B658" s="53"/>
      <c r="C658" s="29">
        <f>J327</f>
        <v>0</v>
      </c>
      <c r="D658" s="29">
        <f>K327</f>
        <v>0</v>
      </c>
      <c r="E658" s="29">
        <f>L327</f>
        <v>0</v>
      </c>
      <c r="F658" s="29">
        <f>M327</f>
        <v>0</v>
      </c>
      <c r="G658" s="29"/>
      <c r="H658" s="67"/>
      <c r="I658" s="84"/>
      <c r="J658" s="62"/>
      <c r="K658" s="62"/>
      <c r="L658" s="62"/>
      <c r="M658" s="62"/>
    </row>
    <row r="659" spans="1:13" ht="12.75">
      <c r="A659" s="65">
        <v>28</v>
      </c>
      <c r="B659" s="53"/>
      <c r="C659" s="29">
        <f>J339</f>
        <v>0</v>
      </c>
      <c r="D659" s="29">
        <f>K339</f>
        <v>0</v>
      </c>
      <c r="E659" s="29">
        <f>L339</f>
        <v>0</v>
      </c>
      <c r="F659" s="29">
        <f>M339</f>
        <v>0</v>
      </c>
      <c r="G659" s="29"/>
      <c r="H659" s="67"/>
      <c r="I659" s="84"/>
      <c r="J659" s="62"/>
      <c r="K659" s="62"/>
      <c r="L659" s="62"/>
      <c r="M659" s="62"/>
    </row>
    <row r="660" spans="1:13" ht="12.75">
      <c r="A660" s="65">
        <v>29</v>
      </c>
      <c r="B660" s="53"/>
      <c r="C660" s="29">
        <f>J351</f>
        <v>0</v>
      </c>
      <c r="D660" s="29">
        <f>K351</f>
        <v>0</v>
      </c>
      <c r="E660" s="29">
        <f>L351</f>
        <v>0</v>
      </c>
      <c r="F660" s="29">
        <f>M351</f>
        <v>0</v>
      </c>
      <c r="G660" s="29"/>
      <c r="H660" s="67"/>
      <c r="I660" s="84"/>
      <c r="J660" s="62"/>
      <c r="K660" s="62"/>
      <c r="L660" s="62"/>
      <c r="M660" s="62"/>
    </row>
    <row r="661" spans="1:13" ht="12.75">
      <c r="A661" s="65">
        <v>30</v>
      </c>
      <c r="B661" s="53"/>
      <c r="C661" s="29">
        <f>J363</f>
        <v>0</v>
      </c>
      <c r="D661" s="29">
        <f>K363</f>
        <v>0</v>
      </c>
      <c r="E661" s="29">
        <f>L363</f>
        <v>0</v>
      </c>
      <c r="F661" s="29">
        <f>M363</f>
        <v>0</v>
      </c>
      <c r="G661" s="29"/>
      <c r="H661" s="67"/>
      <c r="I661" s="84"/>
      <c r="J661" s="62"/>
      <c r="K661" s="62"/>
      <c r="L661" s="62"/>
      <c r="M661" s="62"/>
    </row>
    <row r="662" spans="1:13" ht="12.75">
      <c r="A662" s="65">
        <v>31</v>
      </c>
      <c r="B662" s="53"/>
      <c r="C662" s="29">
        <f>J375</f>
        <v>0</v>
      </c>
      <c r="D662" s="29">
        <f>K375</f>
        <v>0</v>
      </c>
      <c r="E662" s="29">
        <f>L375</f>
        <v>0</v>
      </c>
      <c r="F662" s="29">
        <f>M375</f>
        <v>0</v>
      </c>
      <c r="G662" s="29"/>
      <c r="H662" s="67"/>
      <c r="I662" s="84"/>
      <c r="J662" s="62"/>
      <c r="K662" s="62"/>
      <c r="L662" s="62"/>
      <c r="M662" s="62"/>
    </row>
    <row r="663" spans="1:13" ht="12.75">
      <c r="A663" s="65">
        <v>32</v>
      </c>
      <c r="B663" s="53"/>
      <c r="C663" s="29">
        <f>J387</f>
        <v>0</v>
      </c>
      <c r="D663" s="29">
        <f>K387</f>
        <v>0</v>
      </c>
      <c r="E663" s="29">
        <f>L387</f>
        <v>0</v>
      </c>
      <c r="F663" s="29">
        <f>M387</f>
        <v>0</v>
      </c>
      <c r="G663" s="29"/>
      <c r="H663" s="67"/>
      <c r="I663" s="84"/>
      <c r="J663" s="62"/>
      <c r="K663" s="62"/>
      <c r="L663" s="62"/>
      <c r="M663" s="62"/>
    </row>
    <row r="664" spans="1:13" ht="12.75">
      <c r="A664" s="65">
        <v>33</v>
      </c>
      <c r="B664" s="53"/>
      <c r="C664" s="29">
        <f>J399</f>
        <v>0</v>
      </c>
      <c r="D664" s="29">
        <f>K399</f>
        <v>0</v>
      </c>
      <c r="E664" s="29">
        <f>L399</f>
        <v>0</v>
      </c>
      <c r="F664" s="29">
        <f>M399</f>
        <v>0</v>
      </c>
      <c r="G664" s="29"/>
      <c r="H664" s="67"/>
      <c r="I664" s="84"/>
      <c r="J664" s="62"/>
      <c r="K664" s="62"/>
      <c r="L664" s="62"/>
      <c r="M664" s="62"/>
    </row>
    <row r="665" spans="1:13" ht="12.75">
      <c r="A665" s="65">
        <v>34</v>
      </c>
      <c r="B665" s="53"/>
      <c r="C665" s="29">
        <f>J411</f>
        <v>0</v>
      </c>
      <c r="D665" s="29">
        <f>K411</f>
        <v>0</v>
      </c>
      <c r="E665" s="29">
        <f>L411</f>
        <v>0</v>
      </c>
      <c r="F665" s="29">
        <f>M411</f>
        <v>0</v>
      </c>
      <c r="G665" s="29"/>
      <c r="H665" s="67"/>
      <c r="I665" s="84"/>
      <c r="J665" s="62"/>
      <c r="K665" s="62"/>
      <c r="L665" s="62"/>
      <c r="M665" s="62"/>
    </row>
    <row r="666" spans="1:13" ht="12.75">
      <c r="A666" s="65">
        <v>35</v>
      </c>
      <c r="B666" s="53"/>
      <c r="C666" s="29">
        <f>J423</f>
        <v>0</v>
      </c>
      <c r="D666" s="29">
        <f>K423</f>
        <v>0</v>
      </c>
      <c r="E666" s="29">
        <f>L423</f>
        <v>0</v>
      </c>
      <c r="F666" s="29">
        <f>M423</f>
        <v>0</v>
      </c>
      <c r="G666" s="29"/>
      <c r="H666" s="67"/>
      <c r="I666" s="84"/>
      <c r="J666" s="62"/>
      <c r="K666" s="62"/>
      <c r="L666" s="62"/>
      <c r="M666" s="62"/>
    </row>
    <row r="667" spans="1:13" ht="12.75">
      <c r="A667" s="65">
        <v>36</v>
      </c>
      <c r="B667" s="53"/>
      <c r="C667" s="29">
        <f>J435</f>
        <v>0</v>
      </c>
      <c r="D667" s="29">
        <f>K435</f>
        <v>0</v>
      </c>
      <c r="E667" s="29">
        <f>L435</f>
        <v>0</v>
      </c>
      <c r="F667" s="29">
        <f>M435</f>
        <v>0</v>
      </c>
      <c r="G667" s="29"/>
      <c r="H667" s="67"/>
      <c r="I667" s="84"/>
      <c r="J667" s="62"/>
      <c r="K667" s="62"/>
      <c r="L667" s="62"/>
      <c r="M667" s="62"/>
    </row>
    <row r="668" spans="1:13" ht="12.75">
      <c r="A668" s="65">
        <v>37</v>
      </c>
      <c r="B668" s="53"/>
      <c r="C668" s="29">
        <f>J447</f>
        <v>0</v>
      </c>
      <c r="D668" s="29">
        <f>K447</f>
        <v>0</v>
      </c>
      <c r="E668" s="29">
        <f>L447</f>
        <v>0</v>
      </c>
      <c r="F668" s="29">
        <f>M447</f>
        <v>0</v>
      </c>
      <c r="G668" s="29"/>
      <c r="H668" s="67"/>
      <c r="I668" s="84"/>
      <c r="J668" s="62"/>
      <c r="K668" s="62"/>
      <c r="L668" s="62"/>
      <c r="M668" s="62"/>
    </row>
    <row r="669" spans="1:13" ht="12.75">
      <c r="A669" s="65">
        <v>38</v>
      </c>
      <c r="B669" s="53"/>
      <c r="C669" s="29">
        <f>J459</f>
        <v>0</v>
      </c>
      <c r="D669" s="29">
        <f>K459</f>
        <v>0</v>
      </c>
      <c r="E669" s="29">
        <f>L459</f>
        <v>0</v>
      </c>
      <c r="F669" s="29">
        <f>M459</f>
        <v>0</v>
      </c>
      <c r="G669" s="29"/>
      <c r="H669" s="67"/>
      <c r="I669" s="84"/>
      <c r="J669" s="62"/>
      <c r="K669" s="62"/>
      <c r="L669" s="62"/>
      <c r="M669" s="62"/>
    </row>
    <row r="670" spans="1:13" ht="12.75">
      <c r="A670" s="65">
        <v>39</v>
      </c>
      <c r="B670" s="53"/>
      <c r="C670" s="29">
        <f>J471</f>
        <v>0</v>
      </c>
      <c r="D670" s="29">
        <f>K471</f>
        <v>0</v>
      </c>
      <c r="E670" s="29">
        <f>L471</f>
        <v>0</v>
      </c>
      <c r="F670" s="29">
        <f>M471</f>
        <v>0</v>
      </c>
      <c r="G670" s="29"/>
      <c r="H670" s="67"/>
      <c r="I670" s="84"/>
      <c r="J670" s="62"/>
      <c r="K670" s="62"/>
      <c r="L670" s="62"/>
      <c r="M670" s="62"/>
    </row>
    <row r="671" spans="1:13" ht="12.75">
      <c r="A671" s="65">
        <v>40</v>
      </c>
      <c r="B671" s="53"/>
      <c r="C671" s="29">
        <f>J483</f>
        <v>0</v>
      </c>
      <c r="D671" s="29">
        <f>K483</f>
        <v>0</v>
      </c>
      <c r="E671" s="29">
        <f>L483</f>
        <v>0</v>
      </c>
      <c r="F671" s="29">
        <f>M483</f>
        <v>0</v>
      </c>
      <c r="G671" s="29"/>
      <c r="H671" s="67"/>
      <c r="I671" s="84"/>
      <c r="J671" s="62"/>
      <c r="K671" s="62"/>
      <c r="L671" s="62"/>
      <c r="M671" s="62"/>
    </row>
    <row r="672" spans="1:13" ht="12.75">
      <c r="A672" s="65">
        <v>41</v>
      </c>
      <c r="B672" s="53"/>
      <c r="C672" s="29">
        <f>J495</f>
        <v>0</v>
      </c>
      <c r="D672" s="29">
        <f>K495</f>
        <v>0</v>
      </c>
      <c r="E672" s="29">
        <f>L495</f>
        <v>0</v>
      </c>
      <c r="F672" s="29">
        <f>M495</f>
        <v>0</v>
      </c>
      <c r="G672" s="29"/>
      <c r="H672" s="67"/>
      <c r="I672" s="84"/>
      <c r="J672" s="62"/>
      <c r="K672" s="62"/>
      <c r="L672" s="62"/>
      <c r="M672" s="62"/>
    </row>
    <row r="673" spans="1:13" ht="12.75">
      <c r="A673" s="65">
        <v>42</v>
      </c>
      <c r="B673" s="53"/>
      <c r="C673" s="29">
        <f>J507</f>
        <v>0</v>
      </c>
      <c r="D673" s="29">
        <f>K507</f>
        <v>0</v>
      </c>
      <c r="E673" s="29">
        <f>L507</f>
        <v>0</v>
      </c>
      <c r="F673" s="29">
        <f>M507</f>
        <v>0</v>
      </c>
      <c r="G673" s="29"/>
      <c r="H673" s="67"/>
      <c r="I673" s="84"/>
      <c r="J673" s="62"/>
      <c r="K673" s="62"/>
      <c r="L673" s="62"/>
      <c r="M673" s="62"/>
    </row>
    <row r="674" spans="1:13" ht="12.75">
      <c r="A674" s="65">
        <v>43</v>
      </c>
      <c r="B674" s="53"/>
      <c r="C674" s="29">
        <f>J519</f>
        <v>0</v>
      </c>
      <c r="D674" s="29">
        <f>K519</f>
        <v>0</v>
      </c>
      <c r="E674" s="29">
        <f>L519</f>
        <v>0</v>
      </c>
      <c r="F674" s="29">
        <f>M519</f>
        <v>0</v>
      </c>
      <c r="G674" s="29"/>
      <c r="H674" s="67"/>
      <c r="I674" s="84"/>
      <c r="J674" s="62"/>
      <c r="K674" s="62"/>
      <c r="L674" s="62"/>
      <c r="M674" s="62"/>
    </row>
    <row r="675" spans="1:13" ht="12.75">
      <c r="A675" s="65">
        <v>44</v>
      </c>
      <c r="B675" s="53"/>
      <c r="C675" s="29">
        <f>J531</f>
        <v>0</v>
      </c>
      <c r="D675" s="29">
        <f>K531</f>
        <v>0</v>
      </c>
      <c r="E675" s="29">
        <f>L531</f>
        <v>0</v>
      </c>
      <c r="F675" s="29">
        <f>M531</f>
        <v>0</v>
      </c>
      <c r="G675" s="29"/>
      <c r="H675" s="67"/>
      <c r="I675" s="84"/>
      <c r="J675" s="62"/>
      <c r="K675" s="62"/>
      <c r="L675" s="62"/>
      <c r="M675" s="62"/>
    </row>
    <row r="676" spans="1:13" ht="12.75">
      <c r="A676" s="65">
        <v>45</v>
      </c>
      <c r="B676" s="53"/>
      <c r="C676" s="29">
        <f>J543</f>
        <v>0</v>
      </c>
      <c r="D676" s="29">
        <f>K543</f>
        <v>0</v>
      </c>
      <c r="E676" s="29">
        <f>L543</f>
        <v>0</v>
      </c>
      <c r="F676" s="29">
        <f>M543</f>
        <v>0</v>
      </c>
      <c r="G676" s="29"/>
      <c r="H676" s="67"/>
      <c r="I676" s="84"/>
      <c r="J676" s="62"/>
      <c r="K676" s="62"/>
      <c r="L676" s="62"/>
      <c r="M676" s="62"/>
    </row>
    <row r="677" spans="1:13" ht="12.75">
      <c r="A677" s="65">
        <v>46</v>
      </c>
      <c r="B677" s="53"/>
      <c r="C677" s="29">
        <f>J555</f>
        <v>0</v>
      </c>
      <c r="D677" s="29">
        <f>K555</f>
        <v>0</v>
      </c>
      <c r="E677" s="29">
        <f>L555</f>
        <v>0</v>
      </c>
      <c r="F677" s="29">
        <f>M555</f>
        <v>0</v>
      </c>
      <c r="G677" s="29"/>
      <c r="H677" s="67"/>
      <c r="I677" s="84"/>
      <c r="J677" s="62"/>
      <c r="K677" s="62"/>
      <c r="L677" s="62"/>
      <c r="M677" s="62"/>
    </row>
    <row r="678" spans="1:13" ht="12.75">
      <c r="A678" s="65">
        <v>47</v>
      </c>
      <c r="B678" s="53"/>
      <c r="C678" s="29">
        <f>J567</f>
        <v>0</v>
      </c>
      <c r="D678" s="29">
        <f>K567</f>
        <v>0</v>
      </c>
      <c r="E678" s="29">
        <f>L567</f>
        <v>0</v>
      </c>
      <c r="F678" s="29">
        <f>M567</f>
        <v>0</v>
      </c>
      <c r="G678" s="29"/>
      <c r="H678" s="67"/>
      <c r="I678" s="84"/>
      <c r="J678" s="62"/>
      <c r="K678" s="62"/>
      <c r="L678" s="62"/>
      <c r="M678" s="62"/>
    </row>
    <row r="679" spans="1:13" ht="12.75">
      <c r="A679" s="65">
        <v>48</v>
      </c>
      <c r="B679" s="53"/>
      <c r="C679" s="29">
        <f>J579</f>
        <v>0</v>
      </c>
      <c r="D679" s="29">
        <f>K579</f>
        <v>0</v>
      </c>
      <c r="E679" s="29">
        <f>L579</f>
        <v>0</v>
      </c>
      <c r="F679" s="29">
        <f>M579</f>
        <v>0</v>
      </c>
      <c r="G679" s="29"/>
      <c r="H679" s="67"/>
      <c r="I679" s="84"/>
      <c r="J679" s="62"/>
      <c r="K679" s="62"/>
      <c r="L679" s="62"/>
      <c r="M679" s="62"/>
    </row>
    <row r="680" spans="1:13" ht="12.75">
      <c r="A680" s="65">
        <v>49</v>
      </c>
      <c r="B680" s="53"/>
      <c r="C680" s="29">
        <f>J591</f>
        <v>0</v>
      </c>
      <c r="D680" s="29">
        <f>K591</f>
        <v>0</v>
      </c>
      <c r="E680" s="29">
        <f>L591</f>
        <v>0</v>
      </c>
      <c r="F680" s="29">
        <f>M591</f>
        <v>0</v>
      </c>
      <c r="G680" s="29"/>
      <c r="H680" s="67"/>
      <c r="I680" s="84"/>
      <c r="J680" s="62"/>
      <c r="K680" s="62"/>
      <c r="L680" s="62"/>
      <c r="M680" s="62"/>
    </row>
    <row r="681" spans="1:13" ht="12.75">
      <c r="A681" s="65">
        <v>50</v>
      </c>
      <c r="B681" s="53"/>
      <c r="C681" s="29">
        <f>J603</f>
        <v>0</v>
      </c>
      <c r="D681" s="29">
        <f>K603</f>
        <v>0</v>
      </c>
      <c r="E681" s="29">
        <f>L603</f>
        <v>0</v>
      </c>
      <c r="F681" s="29">
        <f>M603</f>
        <v>0</v>
      </c>
      <c r="G681" s="29"/>
      <c r="H681" s="67"/>
      <c r="I681" s="84"/>
      <c r="J681" s="62"/>
      <c r="K681" s="62"/>
      <c r="L681" s="62"/>
      <c r="M681" s="62"/>
    </row>
    <row r="682" spans="1:13" ht="12.75">
      <c r="A682" s="65">
        <v>51</v>
      </c>
      <c r="B682" s="53"/>
      <c r="C682" s="29">
        <f>J615</f>
        <v>0</v>
      </c>
      <c r="D682" s="29">
        <f>K615</f>
        <v>0</v>
      </c>
      <c r="E682" s="29">
        <f>L615</f>
        <v>0</v>
      </c>
      <c r="F682" s="29">
        <f>M615</f>
        <v>0</v>
      </c>
      <c r="G682" s="29"/>
      <c r="H682" s="67"/>
      <c r="I682" s="84"/>
      <c r="J682" s="62"/>
      <c r="K682" s="62"/>
      <c r="L682" s="62"/>
      <c r="M682" s="62"/>
    </row>
    <row r="683" spans="1:13" ht="13.5" thickBot="1">
      <c r="A683" s="66">
        <v>52</v>
      </c>
      <c r="B683" s="53"/>
      <c r="C683" s="29">
        <f>J627</f>
        <v>0</v>
      </c>
      <c r="D683" s="29">
        <f>K627</f>
        <v>0</v>
      </c>
      <c r="E683" s="29">
        <f>L627</f>
        <v>0</v>
      </c>
      <c r="F683" s="29">
        <f>M627</f>
        <v>0</v>
      </c>
      <c r="G683" s="29"/>
      <c r="H683" s="69"/>
      <c r="I683" s="84"/>
      <c r="J683" s="62"/>
      <c r="K683" s="62"/>
      <c r="L683" s="62"/>
      <c r="M683" s="62"/>
    </row>
    <row r="684" spans="1:13" ht="13.5" thickBot="1">
      <c r="A684" s="132" t="s">
        <v>76</v>
      </c>
      <c r="B684" s="133"/>
      <c r="C684" s="58">
        <f>SUM(C632:C683)</f>
        <v>0</v>
      </c>
      <c r="D684" s="59">
        <f>SUM(D632:D683)</f>
        <v>0</v>
      </c>
      <c r="E684" s="58">
        <f>SUM(E632:E683)</f>
        <v>0</v>
      </c>
      <c r="F684" s="39">
        <f>SUM(F632:F683)</f>
        <v>0</v>
      </c>
      <c r="G684" s="37">
        <f>SUM(G632:G683)</f>
        <v>0</v>
      </c>
      <c r="H684" s="61"/>
      <c r="I684" s="85"/>
      <c r="J684" s="62"/>
      <c r="K684" s="62"/>
      <c r="L684" s="62"/>
      <c r="M684" s="62"/>
    </row>
  </sheetData>
  <sheetProtection/>
  <mergeCells count="214">
    <mergeCell ref="A1:D2"/>
    <mergeCell ref="E1:M2"/>
    <mergeCell ref="B3:D3"/>
    <mergeCell ref="E3:F3"/>
    <mergeCell ref="G3:M3"/>
    <mergeCell ref="C6:E6"/>
    <mergeCell ref="F6:H6"/>
    <mergeCell ref="J6:L6"/>
    <mergeCell ref="A15:B15"/>
    <mergeCell ref="C18:E18"/>
    <mergeCell ref="F18:H18"/>
    <mergeCell ref="J18:L18"/>
    <mergeCell ref="A27:B27"/>
    <mergeCell ref="C30:E30"/>
    <mergeCell ref="F30:H30"/>
    <mergeCell ref="J30:L30"/>
    <mergeCell ref="A39:B39"/>
    <mergeCell ref="C42:E42"/>
    <mergeCell ref="F42:H42"/>
    <mergeCell ref="J42:L42"/>
    <mergeCell ref="A51:B51"/>
    <mergeCell ref="C54:E54"/>
    <mergeCell ref="F54:H54"/>
    <mergeCell ref="J54:L54"/>
    <mergeCell ref="A63:B63"/>
    <mergeCell ref="C66:E66"/>
    <mergeCell ref="F66:H66"/>
    <mergeCell ref="J66:L66"/>
    <mergeCell ref="A75:B75"/>
    <mergeCell ref="C78:E78"/>
    <mergeCell ref="F78:H78"/>
    <mergeCell ref="J78:L78"/>
    <mergeCell ref="A87:B87"/>
    <mergeCell ref="C90:E90"/>
    <mergeCell ref="F90:H90"/>
    <mergeCell ref="J90:L90"/>
    <mergeCell ref="A99:B99"/>
    <mergeCell ref="C102:E102"/>
    <mergeCell ref="F102:H102"/>
    <mergeCell ref="J102:L102"/>
    <mergeCell ref="A111:B111"/>
    <mergeCell ref="C114:E114"/>
    <mergeCell ref="F114:H114"/>
    <mergeCell ref="J114:L114"/>
    <mergeCell ref="A123:B123"/>
    <mergeCell ref="C126:E126"/>
    <mergeCell ref="F126:H126"/>
    <mergeCell ref="J126:L126"/>
    <mergeCell ref="A135:B135"/>
    <mergeCell ref="C138:E138"/>
    <mergeCell ref="F138:H138"/>
    <mergeCell ref="J138:L138"/>
    <mergeCell ref="A147:B147"/>
    <mergeCell ref="C150:E150"/>
    <mergeCell ref="F150:H150"/>
    <mergeCell ref="J150:L150"/>
    <mergeCell ref="A159:B159"/>
    <mergeCell ref="C162:E162"/>
    <mergeCell ref="F162:H162"/>
    <mergeCell ref="J162:L162"/>
    <mergeCell ref="A171:B171"/>
    <mergeCell ref="C174:E174"/>
    <mergeCell ref="F174:H174"/>
    <mergeCell ref="J174:L174"/>
    <mergeCell ref="A183:B183"/>
    <mergeCell ref="C186:E186"/>
    <mergeCell ref="F186:H186"/>
    <mergeCell ref="J186:L186"/>
    <mergeCell ref="A195:B195"/>
    <mergeCell ref="C198:E198"/>
    <mergeCell ref="F198:H198"/>
    <mergeCell ref="J198:L198"/>
    <mergeCell ref="A207:B207"/>
    <mergeCell ref="C210:E210"/>
    <mergeCell ref="F210:H210"/>
    <mergeCell ref="J210:L210"/>
    <mergeCell ref="A219:B219"/>
    <mergeCell ref="C222:E222"/>
    <mergeCell ref="F222:H222"/>
    <mergeCell ref="J222:L222"/>
    <mergeCell ref="A231:B231"/>
    <mergeCell ref="C234:E234"/>
    <mergeCell ref="F234:H234"/>
    <mergeCell ref="J234:L234"/>
    <mergeCell ref="A243:B243"/>
    <mergeCell ref="C246:E246"/>
    <mergeCell ref="F246:H246"/>
    <mergeCell ref="J246:L246"/>
    <mergeCell ref="A255:B255"/>
    <mergeCell ref="C258:E258"/>
    <mergeCell ref="F258:H258"/>
    <mergeCell ref="J258:L258"/>
    <mergeCell ref="A267:B267"/>
    <mergeCell ref="C270:E270"/>
    <mergeCell ref="F270:H270"/>
    <mergeCell ref="J270:L270"/>
    <mergeCell ref="A279:B279"/>
    <mergeCell ref="C282:E282"/>
    <mergeCell ref="F282:H282"/>
    <mergeCell ref="J282:L282"/>
    <mergeCell ref="A291:B291"/>
    <mergeCell ref="C294:E294"/>
    <mergeCell ref="F294:H294"/>
    <mergeCell ref="J294:L294"/>
    <mergeCell ref="A303:B303"/>
    <mergeCell ref="C306:E306"/>
    <mergeCell ref="F306:H306"/>
    <mergeCell ref="J306:L306"/>
    <mergeCell ref="A315:B315"/>
    <mergeCell ref="C318:E318"/>
    <mergeCell ref="F318:H318"/>
    <mergeCell ref="J318:L318"/>
    <mergeCell ref="A327:B327"/>
    <mergeCell ref="C330:E330"/>
    <mergeCell ref="F330:H330"/>
    <mergeCell ref="J330:L330"/>
    <mergeCell ref="A339:B339"/>
    <mergeCell ref="C342:E342"/>
    <mergeCell ref="F342:H342"/>
    <mergeCell ref="J342:L342"/>
    <mergeCell ref="A351:B351"/>
    <mergeCell ref="C354:E354"/>
    <mergeCell ref="F354:H354"/>
    <mergeCell ref="J354:L354"/>
    <mergeCell ref="A363:B363"/>
    <mergeCell ref="C366:E366"/>
    <mergeCell ref="F366:H366"/>
    <mergeCell ref="J366:L366"/>
    <mergeCell ref="A375:B375"/>
    <mergeCell ref="C378:E378"/>
    <mergeCell ref="F378:H378"/>
    <mergeCell ref="J378:L378"/>
    <mergeCell ref="A387:B387"/>
    <mergeCell ref="C390:E390"/>
    <mergeCell ref="F390:H390"/>
    <mergeCell ref="J390:L390"/>
    <mergeCell ref="A399:B399"/>
    <mergeCell ref="C402:E402"/>
    <mergeCell ref="F402:H402"/>
    <mergeCell ref="J402:L402"/>
    <mergeCell ref="A411:B411"/>
    <mergeCell ref="C414:E414"/>
    <mergeCell ref="F414:H414"/>
    <mergeCell ref="J414:L414"/>
    <mergeCell ref="A423:B423"/>
    <mergeCell ref="C426:E426"/>
    <mergeCell ref="F426:H426"/>
    <mergeCell ref="J426:L426"/>
    <mergeCell ref="A435:B435"/>
    <mergeCell ref="C438:E438"/>
    <mergeCell ref="F438:H438"/>
    <mergeCell ref="J438:L438"/>
    <mergeCell ref="A447:B447"/>
    <mergeCell ref="C450:E450"/>
    <mergeCell ref="F450:H450"/>
    <mergeCell ref="J450:L450"/>
    <mergeCell ref="A459:B459"/>
    <mergeCell ref="C462:E462"/>
    <mergeCell ref="F462:H462"/>
    <mergeCell ref="J462:L462"/>
    <mergeCell ref="A471:B471"/>
    <mergeCell ref="C474:E474"/>
    <mergeCell ref="F474:H474"/>
    <mergeCell ref="J474:L474"/>
    <mergeCell ref="A483:B483"/>
    <mergeCell ref="C486:E486"/>
    <mergeCell ref="F486:H486"/>
    <mergeCell ref="J486:L486"/>
    <mergeCell ref="A495:B495"/>
    <mergeCell ref="C498:E498"/>
    <mergeCell ref="F498:H498"/>
    <mergeCell ref="J498:L498"/>
    <mergeCell ref="A507:B507"/>
    <mergeCell ref="C510:E510"/>
    <mergeCell ref="F510:H510"/>
    <mergeCell ref="J510:L510"/>
    <mergeCell ref="A519:B519"/>
    <mergeCell ref="C522:E522"/>
    <mergeCell ref="F522:H522"/>
    <mergeCell ref="J522:L522"/>
    <mergeCell ref="A531:B531"/>
    <mergeCell ref="C534:E534"/>
    <mergeCell ref="F534:H534"/>
    <mergeCell ref="J534:L534"/>
    <mergeCell ref="A543:B543"/>
    <mergeCell ref="C546:E546"/>
    <mergeCell ref="F546:H546"/>
    <mergeCell ref="J546:L546"/>
    <mergeCell ref="A555:B555"/>
    <mergeCell ref="C558:E558"/>
    <mergeCell ref="F558:H558"/>
    <mergeCell ref="J558:L558"/>
    <mergeCell ref="A567:B567"/>
    <mergeCell ref="C570:E570"/>
    <mergeCell ref="F570:H570"/>
    <mergeCell ref="J570:L570"/>
    <mergeCell ref="A579:B579"/>
    <mergeCell ref="C582:E582"/>
    <mergeCell ref="F582:H582"/>
    <mergeCell ref="J582:L582"/>
    <mergeCell ref="A591:B591"/>
    <mergeCell ref="C594:E594"/>
    <mergeCell ref="F594:H594"/>
    <mergeCell ref="J594:L594"/>
    <mergeCell ref="A603:B603"/>
    <mergeCell ref="C606:E606"/>
    <mergeCell ref="F606:H606"/>
    <mergeCell ref="J606:L606"/>
    <mergeCell ref="A615:B615"/>
    <mergeCell ref="C618:E618"/>
    <mergeCell ref="F618:H618"/>
    <mergeCell ref="J618:L618"/>
    <mergeCell ref="A627:B627"/>
    <mergeCell ref="A684:B684"/>
  </mergeCells>
  <dataValidations count="3">
    <dataValidation type="date" allowBlank="1" showInputMessage="1" showErrorMessage="1" sqref="B632:B683 B44:B50 B32:B38 B20:B26 B56:B62 B68:B74 B80:B86 B92:B98 B104:B110 B116:B122 B128:B134 B140:B146 B152:B158 B164:B170 B176:B182 B188:B194 B200:B206 B212:B218 B224:B230 B236:B242 B248:B254 B260:B266 B272:B278 B284:B290 B296:B302 B308:B314 B320:B326 B332:B338 B344:B350 B356:B362 B368:B374 B380:B386 B392:B398 B404:B410 B416:B422 B428:B434 B440:B446 B452:B458 B464:B470 B476:B482 B488:B494 B500:B506 B512:B518 B524:B530 B536:B542 B548:B554 B560:B566 B572:B578 B584:B590 B596:B602 B608:B614 B620:B626 B8:B14">
      <formula1>36526</formula1>
      <formula2>401768</formula2>
    </dataValidation>
    <dataValidation type="time" allowBlank="1" showInputMessage="1" showErrorMessage="1" sqref="F8:G14 L617 L605 L593 L581 L569 L557 L545 L533 L521 L509 L497 L485 L473 L461 L449 L437 L425 L413 L401 L389 L377 L365 L353 L341 L329 L317 L305 L293 L281 L269 L257 L245 L233 L221 L209 L197 L185 L173 L161 L149 L137 L125 L113 L101 L89 L77 L65 L53 L41 L29 L17 C8:D14 F44:G50 C44:D50 F32:G38 C32:D38 F20:G26 C20:D26 C620:D626 F56:G62 C56:D62 F68:G74 C68:D74 F80:G86 C80:D86 F92:G98 C92:D98 F104:G110 C104:D110 F116:G122 C116:D122 F128:G134 C128:D134 F140:G146 C140:D146 F152:G158 C152:D158 F164:G170 C164:D170 F176:G182 C176:D182 F188:G194 C188:D194 F200:G206 C200:D206 F212:G218 C212:D218 F224:G230 C224:D230 F236:G242 C236:D242 F248:G254 C248:D254 F260:G266 C260:D266 F272:G278 C272:D278 F284:G290 C284:D290">
      <formula1>0</formula1>
      <formula2>0.999988425925926</formula2>
    </dataValidation>
    <dataValidation type="time" allowBlank="1" showInputMessage="1" showErrorMessage="1" sqref="F296:G302 C296:D302 F308:G314 C308:D314 F320:G326 C320:D326 F332:G338 C332:D338 F344:G350 C344:D350 F356:G362 C356:D362 F368:G374 C368:D374 F380:G386 C380:D386 F392:G398 C392:D398 F404:G410 C404:D410 F416:G422 C416:D422 F428:G434 C428:D434 F440:G446 C440:D446 F452:G458 C452:D458 F464:G470 C464:D470 F476:G482 C476:D482 F488:G494 C488:D494 F500:G506 C500:D506 F512:G518 C512:D518 F524:G530 C524:D530 F536:G542 C536:D542 F548:G554 C548:D554 F560:G566 C560:D566 F572:G578 C572:D578 F584:G590 C584:D590 F596:G602 C596:D602 F608:G614 C608:D614 F620:G626 L5">
      <formula1>0</formula1>
      <formula2>0.999988425925926</formula2>
    </dataValidation>
  </dataValidations>
  <printOptions/>
  <pageMargins left="0.49" right="0.47" top="0.5905511811023623" bottom="0.5905511811023623" header="0.3937007874015748" footer="0.3937007874015748"/>
  <pageSetup horizontalDpi="600" verticalDpi="600" orientation="portrait" paperSize="9" r:id="rId3"/>
  <headerFooter alignWithMargins="0">
    <oddFooter>&amp;CPage &amp;P de &amp;N</oddFooter>
  </headerFooter>
  <legacyDrawing r:id="rId2"/>
</worksheet>
</file>

<file path=xl/worksheets/sheet3.xml><?xml version="1.0" encoding="utf-8"?>
<worksheet xmlns="http://schemas.openxmlformats.org/spreadsheetml/2006/main" xmlns:r="http://schemas.openxmlformats.org/officeDocument/2006/relationships">
  <sheetPr codeName="Feuil2"/>
  <dimension ref="A1:AH16"/>
  <sheetViews>
    <sheetView zoomScalePageLayoutView="0" workbookViewId="0" topLeftCell="A1">
      <pane xSplit="6" ySplit="1" topLeftCell="G2" activePane="bottomRight" state="frozen"/>
      <selection pane="topLeft" activeCell="A1" sqref="A1"/>
      <selection pane="topRight" activeCell="G1" sqref="G1"/>
      <selection pane="bottomLeft" activeCell="A2" sqref="A2"/>
      <selection pane="bottomRight" activeCell="F1" sqref="F1"/>
    </sheetView>
  </sheetViews>
  <sheetFormatPr defaultColWidth="11.421875" defaultRowHeight="12.75"/>
  <cols>
    <col min="1" max="1" width="10.00390625" style="0" customWidth="1"/>
    <col min="2" max="2" width="8.140625" style="0" customWidth="1"/>
    <col min="4" max="4" width="19.00390625" style="0" customWidth="1"/>
    <col min="9" max="9" width="13.28125" style="0" customWidth="1"/>
    <col min="21" max="21" width="17.57421875" style="0" bestFit="1" customWidth="1"/>
    <col min="29" max="29" width="13.28125" style="0" customWidth="1"/>
    <col min="32" max="32" width="14.57421875" style="0" customWidth="1"/>
  </cols>
  <sheetData>
    <row r="1" spans="1:34" s="77" customFormat="1" ht="49.5" customHeight="1">
      <c r="A1" s="73" t="s">
        <v>79</v>
      </c>
      <c r="B1" s="73" t="s">
        <v>80</v>
      </c>
      <c r="C1" s="73" t="s">
        <v>81</v>
      </c>
      <c r="D1" s="73" t="s">
        <v>82</v>
      </c>
      <c r="E1" s="73"/>
      <c r="F1" s="73" t="s">
        <v>83</v>
      </c>
      <c r="G1" s="73"/>
      <c r="H1" s="73" t="s">
        <v>85</v>
      </c>
      <c r="I1" s="73" t="s">
        <v>86</v>
      </c>
      <c r="J1" s="73"/>
      <c r="K1" s="73"/>
      <c r="L1" s="73" t="s">
        <v>124</v>
      </c>
      <c r="M1" s="73"/>
      <c r="N1" s="73"/>
      <c r="O1" s="73"/>
      <c r="P1" s="73"/>
      <c r="Q1" s="73"/>
      <c r="R1" s="73"/>
      <c r="S1" s="73"/>
      <c r="T1" s="73"/>
      <c r="U1" s="73"/>
      <c r="V1" s="73"/>
      <c r="W1" s="73"/>
      <c r="X1" s="73"/>
      <c r="Y1" s="73"/>
      <c r="Z1" s="73"/>
      <c r="AA1" s="74" t="s">
        <v>89</v>
      </c>
      <c r="AB1" s="74" t="s">
        <v>87</v>
      </c>
      <c r="AC1" s="74" t="s">
        <v>88</v>
      </c>
      <c r="AD1" s="74" t="s">
        <v>90</v>
      </c>
      <c r="AE1" s="74" t="s">
        <v>83</v>
      </c>
      <c r="AF1" s="75" t="s">
        <v>84</v>
      </c>
      <c r="AG1" s="76" t="s">
        <v>91</v>
      </c>
      <c r="AH1" s="76" t="s">
        <v>92</v>
      </c>
    </row>
    <row r="2" spans="1:34" ht="12.75">
      <c r="A2" t="s">
        <v>128</v>
      </c>
      <c r="B2" t="s">
        <v>129</v>
      </c>
      <c r="D2" t="s">
        <v>150</v>
      </c>
      <c r="F2" t="s">
        <v>147</v>
      </c>
      <c r="G2" t="s">
        <v>132</v>
      </c>
      <c r="H2" t="s">
        <v>133</v>
      </c>
      <c r="I2" t="s">
        <v>134</v>
      </c>
      <c r="J2" t="s">
        <v>135</v>
      </c>
      <c r="K2" t="s">
        <v>135</v>
      </c>
      <c r="M2" t="s">
        <v>136</v>
      </c>
      <c r="N2" t="s">
        <v>137</v>
      </c>
      <c r="O2" t="s">
        <v>138</v>
      </c>
      <c r="P2" t="s">
        <v>139</v>
      </c>
      <c r="Q2" t="s">
        <v>135</v>
      </c>
      <c r="R2" t="s">
        <v>140</v>
      </c>
      <c r="S2" t="s">
        <v>141</v>
      </c>
      <c r="U2" t="s">
        <v>142</v>
      </c>
      <c r="V2" t="s">
        <v>143</v>
      </c>
      <c r="W2" t="s">
        <v>144</v>
      </c>
      <c r="AA2" s="70">
        <v>41334</v>
      </c>
      <c r="AB2">
        <v>5</v>
      </c>
      <c r="AC2">
        <v>9</v>
      </c>
      <c r="AD2" s="71">
        <v>0.17503472222222224</v>
      </c>
      <c r="AE2" t="s">
        <v>147</v>
      </c>
      <c r="AF2">
        <v>1</v>
      </c>
      <c r="AG2">
        <v>108</v>
      </c>
      <c r="AH2" t="s">
        <v>151</v>
      </c>
    </row>
    <row r="3" spans="1:34" ht="12.75">
      <c r="A3" t="s">
        <v>128</v>
      </c>
      <c r="B3" t="s">
        <v>129</v>
      </c>
      <c r="D3" t="s">
        <v>148</v>
      </c>
      <c r="F3" t="s">
        <v>131</v>
      </c>
      <c r="G3" t="s">
        <v>132</v>
      </c>
      <c r="H3" t="s">
        <v>133</v>
      </c>
      <c r="I3" t="s">
        <v>134</v>
      </c>
      <c r="J3" t="s">
        <v>135</v>
      </c>
      <c r="K3" t="s">
        <v>135</v>
      </c>
      <c r="L3" t="s">
        <v>149</v>
      </c>
      <c r="M3" t="s">
        <v>136</v>
      </c>
      <c r="N3" t="s">
        <v>137</v>
      </c>
      <c r="O3" t="s">
        <v>138</v>
      </c>
      <c r="P3" t="s">
        <v>139</v>
      </c>
      <c r="Q3" t="s">
        <v>135</v>
      </c>
      <c r="R3" t="s">
        <v>140</v>
      </c>
      <c r="S3" t="s">
        <v>141</v>
      </c>
      <c r="U3" t="s">
        <v>142</v>
      </c>
      <c r="V3" t="s">
        <v>143</v>
      </c>
      <c r="W3" t="s">
        <v>144</v>
      </c>
      <c r="AA3" s="70">
        <v>41334</v>
      </c>
      <c r="AB3">
        <v>5</v>
      </c>
      <c r="AC3">
        <v>9</v>
      </c>
      <c r="AD3" s="71">
        <v>0.192337962962963</v>
      </c>
      <c r="AE3" t="s">
        <v>131</v>
      </c>
      <c r="AF3">
        <v>1</v>
      </c>
      <c r="AG3">
        <v>108</v>
      </c>
      <c r="AH3" t="s">
        <v>131</v>
      </c>
    </row>
    <row r="4" spans="1:34" ht="12.75">
      <c r="A4" t="s">
        <v>128</v>
      </c>
      <c r="B4" t="s">
        <v>129</v>
      </c>
      <c r="D4" t="s">
        <v>146</v>
      </c>
      <c r="F4" t="s">
        <v>147</v>
      </c>
      <c r="G4" t="s">
        <v>132</v>
      </c>
      <c r="H4" t="s">
        <v>133</v>
      </c>
      <c r="I4" t="s">
        <v>134</v>
      </c>
      <c r="J4" t="s">
        <v>135</v>
      </c>
      <c r="K4" t="s">
        <v>135</v>
      </c>
      <c r="M4" t="s">
        <v>136</v>
      </c>
      <c r="N4" t="s">
        <v>137</v>
      </c>
      <c r="O4" t="s">
        <v>138</v>
      </c>
      <c r="P4" t="s">
        <v>139</v>
      </c>
      <c r="Q4" t="s">
        <v>135</v>
      </c>
      <c r="R4" t="s">
        <v>140</v>
      </c>
      <c r="S4" t="s">
        <v>141</v>
      </c>
      <c r="U4" t="s">
        <v>142</v>
      </c>
      <c r="V4" t="s">
        <v>143</v>
      </c>
      <c r="W4" t="s">
        <v>144</v>
      </c>
      <c r="AA4" s="70">
        <v>41334</v>
      </c>
      <c r="AB4">
        <v>5</v>
      </c>
      <c r="AC4">
        <v>9</v>
      </c>
      <c r="AD4" s="71">
        <v>0.2212847222222222</v>
      </c>
      <c r="AE4" t="s">
        <v>147</v>
      </c>
      <c r="AF4">
        <v>2</v>
      </c>
      <c r="AG4">
        <v>108</v>
      </c>
      <c r="AH4" t="s">
        <v>152</v>
      </c>
    </row>
    <row r="5" spans="1:34" ht="12.75">
      <c r="A5" t="s">
        <v>128</v>
      </c>
      <c r="B5" t="s">
        <v>129</v>
      </c>
      <c r="D5" t="s">
        <v>145</v>
      </c>
      <c r="F5" t="s">
        <v>131</v>
      </c>
      <c r="G5" t="s">
        <v>132</v>
      </c>
      <c r="H5" t="s">
        <v>133</v>
      </c>
      <c r="I5" t="s">
        <v>134</v>
      </c>
      <c r="J5" t="s">
        <v>135</v>
      </c>
      <c r="K5" t="s">
        <v>135</v>
      </c>
      <c r="M5" t="s">
        <v>136</v>
      </c>
      <c r="N5" t="s">
        <v>137</v>
      </c>
      <c r="O5" t="s">
        <v>138</v>
      </c>
      <c r="P5" t="s">
        <v>139</v>
      </c>
      <c r="Q5" t="s">
        <v>135</v>
      </c>
      <c r="R5" t="s">
        <v>140</v>
      </c>
      <c r="S5" t="s">
        <v>141</v>
      </c>
      <c r="U5" t="s">
        <v>142</v>
      </c>
      <c r="V5" t="s">
        <v>143</v>
      </c>
      <c r="W5" t="s">
        <v>144</v>
      </c>
      <c r="AA5" s="70">
        <v>41334</v>
      </c>
      <c r="AB5">
        <v>5</v>
      </c>
      <c r="AC5">
        <v>9</v>
      </c>
      <c r="AD5" s="71">
        <v>0.5122685185185185</v>
      </c>
      <c r="AE5" t="s">
        <v>131</v>
      </c>
      <c r="AF5">
        <v>2</v>
      </c>
      <c r="AG5">
        <v>108</v>
      </c>
      <c r="AH5" t="s">
        <v>153</v>
      </c>
    </row>
    <row r="6" spans="1:34" ht="12.75">
      <c r="A6" t="s">
        <v>128</v>
      </c>
      <c r="B6" t="s">
        <v>129</v>
      </c>
      <c r="D6" t="s">
        <v>130</v>
      </c>
      <c r="F6" t="s">
        <v>131</v>
      </c>
      <c r="G6" t="s">
        <v>132</v>
      </c>
      <c r="H6" t="s">
        <v>133</v>
      </c>
      <c r="I6" t="s">
        <v>134</v>
      </c>
      <c r="J6" t="s">
        <v>135</v>
      </c>
      <c r="K6" t="s">
        <v>135</v>
      </c>
      <c r="M6" t="s">
        <v>136</v>
      </c>
      <c r="N6" t="s">
        <v>137</v>
      </c>
      <c r="O6" t="s">
        <v>138</v>
      </c>
      <c r="P6" t="s">
        <v>139</v>
      </c>
      <c r="Q6" t="s">
        <v>135</v>
      </c>
      <c r="R6" t="s">
        <v>140</v>
      </c>
      <c r="S6" t="s">
        <v>141</v>
      </c>
      <c r="U6" t="s">
        <v>142</v>
      </c>
      <c r="V6" t="s">
        <v>143</v>
      </c>
      <c r="W6" t="s">
        <v>144</v>
      </c>
      <c r="AA6" s="70">
        <v>41335</v>
      </c>
      <c r="AB6">
        <v>6</v>
      </c>
      <c r="AC6">
        <v>9</v>
      </c>
      <c r="AD6" s="71">
        <v>0.34997685185185184</v>
      </c>
      <c r="AE6" t="s">
        <v>131</v>
      </c>
      <c r="AF6">
        <v>1</v>
      </c>
      <c r="AG6">
        <v>109</v>
      </c>
      <c r="AH6" t="s">
        <v>131</v>
      </c>
    </row>
    <row r="7" spans="27:30" ht="12.75">
      <c r="AA7" s="70"/>
      <c r="AD7" s="71"/>
    </row>
    <row r="8" spans="27:30" ht="12.75">
      <c r="AA8" s="70"/>
      <c r="AD8" s="71"/>
    </row>
    <row r="9" spans="27:30" ht="12.75">
      <c r="AA9" s="70"/>
      <c r="AD9" s="71"/>
    </row>
    <row r="10" spans="27:30" ht="12.75">
      <c r="AA10" s="70"/>
      <c r="AD10" s="71"/>
    </row>
    <row r="11" spans="27:30" ht="12.75">
      <c r="AA11" s="70"/>
      <c r="AD11" s="71"/>
    </row>
    <row r="12" spans="27:30" ht="12.75">
      <c r="AA12" s="70"/>
      <c r="AD12" s="71"/>
    </row>
    <row r="13" spans="27:30" ht="12.75">
      <c r="AA13" s="70"/>
      <c r="AD13" s="71"/>
    </row>
    <row r="14" spans="27:30" ht="12.75">
      <c r="AA14" s="70"/>
      <c r="AD14" s="71"/>
    </row>
    <row r="15" spans="27:30" ht="12.75">
      <c r="AA15" s="70"/>
      <c r="AD15" s="71"/>
    </row>
    <row r="16" spans="27:30" ht="12.75">
      <c r="AA16" s="70"/>
      <c r="AD16" s="71"/>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PointHour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Gestion de la présence</dc:title>
  <dc:subject/>
  <dc:creator>Sylvain BESSOT</dc:creator>
  <cp:keywords>Pointage</cp:keywords>
  <dc:description>Synchronisez vos pointages PointHour directement sur votre fichier Excel</dc:description>
  <cp:lastModifiedBy>Sylvain BESSOT</cp:lastModifiedBy>
  <cp:lastPrinted>2013-03-01T17:30:18Z</cp:lastPrinted>
  <dcterms:created xsi:type="dcterms:W3CDTF">2001-06-28T22:28:22Z</dcterms:created>
  <dcterms:modified xsi:type="dcterms:W3CDTF">2013-04-19T16:41:35Z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TC062563521036</vt:lpwstr>
  </property>
</Properties>
</file>